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0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3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4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5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7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8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9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20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1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2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3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4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"/>
    </mc:Choice>
  </mc:AlternateContent>
  <bookViews>
    <workbookView xWindow="0" yWindow="0" windowWidth="15465" windowHeight="11715" activeTab="2"/>
  </bookViews>
  <sheets>
    <sheet name="JUNTAS MUNICIPALES MR" sheetId="24" r:id="rId1"/>
    <sheet name="JUNTAS MUNICIPALES RP" sheetId="61" r:id="rId2"/>
    <sheet name="GRAFICA" sheetId="62" r:id="rId3"/>
    <sheet name="TIXMUCUY" sheetId="36" state="hidden" r:id="rId4"/>
    <sheet name="ALFREDO V. BONFIL" sheetId="37" state="hidden" r:id="rId5"/>
    <sheet name="HAMPOLOL" sheetId="38" state="hidden" r:id="rId6"/>
    <sheet name="BÉCAL" sheetId="39" state="hidden" r:id="rId7"/>
    <sheet name="NUNKINÍ" sheetId="41" state="hidden" r:id="rId8"/>
    <sheet name="ATASTA" sheetId="42" state="hidden" r:id="rId9"/>
    <sheet name="MAMANTEL" sheetId="43" state="hidden" r:id="rId10"/>
    <sheet name="SABANCUY" sheetId="44" state="hidden" r:id="rId11"/>
    <sheet name="HOOL" sheetId="45" state="hidden" r:id="rId12"/>
    <sheet name="SIHOCHAC" sheetId="47" state="hidden" r:id="rId13"/>
    <sheet name="CARRILLO PUERTO" sheetId="48" state="hidden" r:id="rId14"/>
    <sheet name="POMUCH" sheetId="49" state="hidden" r:id="rId15"/>
    <sheet name="BOLONCHÉN DE REJÓN" sheetId="50" state="hidden" r:id="rId16"/>
    <sheet name="DZIBALCHÉN" sheetId="51" state="hidden" r:id="rId17"/>
    <sheet name="UKUM" sheetId="52" state="hidden" r:id="rId18"/>
    <sheet name="TINÚN" sheetId="53" state="hidden" r:id="rId19"/>
    <sheet name="CENTENARIO" sheetId="54" state="hidden" r:id="rId20"/>
    <sheet name="DIVISIÓN DEL NORTE" sheetId="55" state="hidden" r:id="rId21"/>
    <sheet name="MIGUEL HIDALGO Y COSTILLA" sheetId="56" state="hidden" r:id="rId22"/>
    <sheet name="MONCLOVA" sheetId="58" state="hidden" r:id="rId23"/>
    <sheet name="CONSTITUCIÓN" sheetId="59" state="hidden" r:id="rId24"/>
  </sheets>
  <definedNames>
    <definedName name="Print_Area" localSheetId="0">'JUNTAS MUNICIPALES MR'!$A$1:$H$122</definedName>
    <definedName name="Print_Titles" localSheetId="0">'JUNTAS MUNICIPALES MR'!$1:$12</definedName>
    <definedName name="_xlnm.Print_Titles" localSheetId="0">'JUNTAS MUNICIPALES MR'!$1:$12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58" l="1"/>
  <c r="K24" i="52"/>
  <c r="K24" i="51"/>
  <c r="K24" i="48"/>
  <c r="K24" i="45"/>
  <c r="K24" i="44"/>
  <c r="K24" i="39"/>
  <c r="K24" i="55"/>
  <c r="K25" i="55"/>
  <c r="K25" i="43"/>
  <c r="K24" i="43"/>
  <c r="K24" i="38" l="1"/>
  <c r="K23" i="59" l="1"/>
  <c r="K22" i="59"/>
  <c r="L13" i="59"/>
  <c r="J13" i="59"/>
  <c r="L12" i="59"/>
  <c r="J12" i="59"/>
  <c r="K23" i="58"/>
  <c r="K22" i="58"/>
  <c r="L13" i="58"/>
  <c r="J13" i="58"/>
  <c r="L12" i="58"/>
  <c r="J12" i="58"/>
  <c r="K23" i="56"/>
  <c r="K22" i="56"/>
  <c r="L13" i="56"/>
  <c r="J13" i="56"/>
  <c r="L12" i="56"/>
  <c r="J12" i="56"/>
  <c r="K23" i="55"/>
  <c r="K22" i="55"/>
  <c r="L13" i="55"/>
  <c r="J13" i="55"/>
  <c r="L12" i="55"/>
  <c r="J12" i="55"/>
  <c r="K23" i="54"/>
  <c r="K22" i="54"/>
  <c r="L13" i="54"/>
  <c r="J13" i="54"/>
  <c r="L12" i="54"/>
  <c r="J12" i="54"/>
  <c r="K25" i="53"/>
  <c r="K24" i="53"/>
  <c r="K23" i="53"/>
  <c r="K22" i="53"/>
  <c r="L13" i="53"/>
  <c r="J13" i="53"/>
  <c r="L12" i="53"/>
  <c r="J12" i="53"/>
  <c r="K23" i="52"/>
  <c r="K22" i="52"/>
  <c r="L13" i="52"/>
  <c r="J13" i="52"/>
  <c r="L12" i="52"/>
  <c r="J12" i="52"/>
  <c r="K23" i="51"/>
  <c r="K22" i="51"/>
  <c r="L13" i="51"/>
  <c r="J13" i="51"/>
  <c r="L12" i="51"/>
  <c r="J12" i="51"/>
  <c r="K23" i="50"/>
  <c r="K22" i="50"/>
  <c r="L13" i="50"/>
  <c r="J13" i="50"/>
  <c r="L12" i="50"/>
  <c r="J12" i="50"/>
  <c r="K23" i="49"/>
  <c r="K22" i="49"/>
  <c r="L13" i="49"/>
  <c r="J13" i="49"/>
  <c r="L12" i="49"/>
  <c r="J12" i="49"/>
  <c r="K23" i="48"/>
  <c r="K22" i="48"/>
  <c r="L13" i="48"/>
  <c r="J13" i="48"/>
  <c r="L12" i="48"/>
  <c r="J12" i="48"/>
  <c r="K23" i="47"/>
  <c r="K22" i="47"/>
  <c r="K24" i="47" s="1"/>
  <c r="L24" i="47" s="1"/>
  <c r="L13" i="47"/>
  <c r="J13" i="47"/>
  <c r="L12" i="47"/>
  <c r="J12" i="47"/>
  <c r="K23" i="45"/>
  <c r="K22" i="45"/>
  <c r="L13" i="45"/>
  <c r="J13" i="45"/>
  <c r="L12" i="45"/>
  <c r="J12" i="45"/>
  <c r="K23" i="44"/>
  <c r="K22" i="44"/>
  <c r="L13" i="44"/>
  <c r="J13" i="44"/>
  <c r="L12" i="44"/>
  <c r="J12" i="44"/>
  <c r="K23" i="43"/>
  <c r="K22" i="43"/>
  <c r="L13" i="43"/>
  <c r="J13" i="43"/>
  <c r="L12" i="43"/>
  <c r="J12" i="43"/>
  <c r="K23" i="42"/>
  <c r="K22" i="42"/>
  <c r="L13" i="42"/>
  <c r="J13" i="42"/>
  <c r="L12" i="42"/>
  <c r="J12" i="42"/>
  <c r="K23" i="41"/>
  <c r="K22" i="41"/>
  <c r="L13" i="41"/>
  <c r="J13" i="41"/>
  <c r="N13" i="41" s="1"/>
  <c r="L12" i="41"/>
  <c r="J12" i="41"/>
  <c r="K23" i="39"/>
  <c r="K22" i="39"/>
  <c r="L13" i="39"/>
  <c r="J13" i="39"/>
  <c r="L12" i="39"/>
  <c r="J12" i="39"/>
  <c r="J14" i="45" l="1"/>
  <c r="N13" i="42"/>
  <c r="K25" i="48"/>
  <c r="L22" i="48"/>
  <c r="K25" i="52"/>
  <c r="L22" i="52" s="1"/>
  <c r="K25" i="58"/>
  <c r="L22" i="58" s="1"/>
  <c r="K24" i="42"/>
  <c r="L24" i="42" s="1"/>
  <c r="K25" i="51"/>
  <c r="N13" i="55"/>
  <c r="K13" i="55" s="1"/>
  <c r="K24" i="56"/>
  <c r="L24" i="56" s="1"/>
  <c r="K24" i="41"/>
  <c r="L22" i="41"/>
  <c r="K25" i="45"/>
  <c r="L22" i="45"/>
  <c r="K25" i="39"/>
  <c r="L22" i="39"/>
  <c r="N13" i="43"/>
  <c r="K13" i="43" s="1"/>
  <c r="K25" i="44"/>
  <c r="L22" i="44"/>
  <c r="K24" i="59"/>
  <c r="L24" i="59" s="1"/>
  <c r="K26" i="55"/>
  <c r="L24" i="55" s="1"/>
  <c r="K24" i="50"/>
  <c r="L22" i="50" s="1"/>
  <c r="K26" i="43"/>
  <c r="N12" i="45"/>
  <c r="K24" i="54"/>
  <c r="L24" i="54" s="1"/>
  <c r="N13" i="50"/>
  <c r="M13" i="50" s="1"/>
  <c r="K24" i="49"/>
  <c r="N13" i="48"/>
  <c r="K13" i="48" s="1"/>
  <c r="L14" i="53"/>
  <c r="L14" i="54"/>
  <c r="L14" i="41"/>
  <c r="L14" i="42"/>
  <c r="L14" i="43"/>
  <c r="N13" i="53"/>
  <c r="K13" i="53" s="1"/>
  <c r="N13" i="54"/>
  <c r="M13" i="54" s="1"/>
  <c r="J14" i="59"/>
  <c r="L14" i="59"/>
  <c r="N12" i="59"/>
  <c r="N13" i="59"/>
  <c r="K13" i="59" s="1"/>
  <c r="N13" i="58"/>
  <c r="K13" i="58" s="1"/>
  <c r="L14" i="58"/>
  <c r="J14" i="58"/>
  <c r="N12" i="58"/>
  <c r="L14" i="56"/>
  <c r="J14" i="56"/>
  <c r="N13" i="56"/>
  <c r="M13" i="56" s="1"/>
  <c r="N12" i="56"/>
  <c r="L14" i="55"/>
  <c r="J14" i="55"/>
  <c r="N12" i="55"/>
  <c r="J14" i="54"/>
  <c r="N12" i="54"/>
  <c r="K13" i="54"/>
  <c r="J14" i="53"/>
  <c r="K26" i="53"/>
  <c r="L26" i="53" s="1"/>
  <c r="N12" i="53"/>
  <c r="N13" i="52"/>
  <c r="K13" i="52" s="1"/>
  <c r="L14" i="52"/>
  <c r="J14" i="52"/>
  <c r="N12" i="52"/>
  <c r="L14" i="51"/>
  <c r="J14" i="51"/>
  <c r="N13" i="51"/>
  <c r="M13" i="51" s="1"/>
  <c r="N12" i="51"/>
  <c r="J14" i="50"/>
  <c r="L14" i="50"/>
  <c r="N12" i="50"/>
  <c r="K13" i="50"/>
  <c r="L14" i="49"/>
  <c r="J14" i="49"/>
  <c r="L24" i="49"/>
  <c r="N13" i="49"/>
  <c r="K13" i="49" s="1"/>
  <c r="N12" i="49"/>
  <c r="J14" i="48"/>
  <c r="L14" i="48"/>
  <c r="M13" i="48"/>
  <c r="N12" i="48"/>
  <c r="N13" i="47"/>
  <c r="M13" i="47" s="1"/>
  <c r="L14" i="47"/>
  <c r="J14" i="47"/>
  <c r="L23" i="47"/>
  <c r="N12" i="47"/>
  <c r="L22" i="47"/>
  <c r="N13" i="45"/>
  <c r="K13" i="45" s="1"/>
  <c r="L14" i="45"/>
  <c r="K12" i="45"/>
  <c r="L14" i="44"/>
  <c r="J14" i="44"/>
  <c r="N12" i="44"/>
  <c r="N13" i="44"/>
  <c r="K13" i="44" s="1"/>
  <c r="J14" i="43"/>
  <c r="M13" i="43"/>
  <c r="N12" i="43"/>
  <c r="J14" i="42"/>
  <c r="M13" i="42"/>
  <c r="N12" i="42"/>
  <c r="K13" i="42"/>
  <c r="J14" i="41"/>
  <c r="M13" i="41"/>
  <c r="N12" i="41"/>
  <c r="K13" i="41"/>
  <c r="L14" i="39"/>
  <c r="N12" i="39"/>
  <c r="N13" i="39"/>
  <c r="K13" i="39" s="1"/>
  <c r="J14" i="39"/>
  <c r="K23" i="38"/>
  <c r="K22" i="38"/>
  <c r="L13" i="38"/>
  <c r="J13" i="38"/>
  <c r="L12" i="38"/>
  <c r="J12" i="38"/>
  <c r="K25" i="37"/>
  <c r="K24" i="37"/>
  <c r="K23" i="37"/>
  <c r="K22" i="37"/>
  <c r="L13" i="37"/>
  <c r="J13" i="37"/>
  <c r="L12" i="37"/>
  <c r="J12" i="37"/>
  <c r="K23" i="36"/>
  <c r="K22" i="36"/>
  <c r="L23" i="59" l="1"/>
  <c r="L26" i="55"/>
  <c r="L23" i="42"/>
  <c r="K25" i="38"/>
  <c r="L25" i="55"/>
  <c r="L23" i="55"/>
  <c r="L22" i="55"/>
  <c r="M13" i="53"/>
  <c r="L23" i="58"/>
  <c r="L25" i="58"/>
  <c r="L24" i="58"/>
  <c r="M13" i="55"/>
  <c r="L24" i="39"/>
  <c r="L25" i="39"/>
  <c r="L22" i="56"/>
  <c r="L23" i="52"/>
  <c r="L24" i="52"/>
  <c r="L25" i="52"/>
  <c r="L23" i="45"/>
  <c r="L25" i="45"/>
  <c r="L24" i="45"/>
  <c r="L23" i="51"/>
  <c r="L25" i="51"/>
  <c r="L24" i="51"/>
  <c r="L22" i="59"/>
  <c r="L22" i="51"/>
  <c r="L23" i="48"/>
  <c r="L24" i="48"/>
  <c r="L25" i="48"/>
  <c r="L23" i="41"/>
  <c r="L24" i="41"/>
  <c r="L23" i="44"/>
  <c r="L25" i="44"/>
  <c r="L24" i="44"/>
  <c r="L23" i="56"/>
  <c r="L22" i="42"/>
  <c r="L23" i="39"/>
  <c r="M13" i="58"/>
  <c r="L24" i="53"/>
  <c r="L23" i="50"/>
  <c r="L24" i="50"/>
  <c r="N14" i="45"/>
  <c r="K14" i="45" s="1"/>
  <c r="M12" i="45"/>
  <c r="L23" i="43"/>
  <c r="L24" i="43"/>
  <c r="L25" i="43"/>
  <c r="L26" i="43"/>
  <c r="L22" i="43"/>
  <c r="M13" i="52"/>
  <c r="L24" i="38"/>
  <c r="M13" i="39"/>
  <c r="M13" i="45"/>
  <c r="K13" i="47"/>
  <c r="L25" i="53"/>
  <c r="K13" i="56"/>
  <c r="N13" i="38"/>
  <c r="M13" i="38" s="1"/>
  <c r="K24" i="36"/>
  <c r="L14" i="37"/>
  <c r="N13" i="37"/>
  <c r="M13" i="59"/>
  <c r="N14" i="59"/>
  <c r="M12" i="59"/>
  <c r="K12" i="59"/>
  <c r="K12" i="58"/>
  <c r="N14" i="58"/>
  <c r="M12" i="58"/>
  <c r="K12" i="56"/>
  <c r="N14" i="56"/>
  <c r="M12" i="56"/>
  <c r="K12" i="55"/>
  <c r="N14" i="55"/>
  <c r="M12" i="55"/>
  <c r="L22" i="54"/>
  <c r="L23" i="54"/>
  <c r="N14" i="54"/>
  <c r="M12" i="54"/>
  <c r="K12" i="54"/>
  <c r="L22" i="53"/>
  <c r="L23" i="53"/>
  <c r="N14" i="53"/>
  <c r="M12" i="53"/>
  <c r="K12" i="53"/>
  <c r="K12" i="52"/>
  <c r="N14" i="52"/>
  <c r="M12" i="52"/>
  <c r="N14" i="51"/>
  <c r="M12" i="51"/>
  <c r="K12" i="51"/>
  <c r="K13" i="51"/>
  <c r="N14" i="50"/>
  <c r="M12" i="50"/>
  <c r="K12" i="50"/>
  <c r="L22" i="49"/>
  <c r="L23" i="49"/>
  <c r="K12" i="49"/>
  <c r="N14" i="49"/>
  <c r="M12" i="49"/>
  <c r="M13" i="49"/>
  <c r="N14" i="48"/>
  <c r="K12" i="48"/>
  <c r="M12" i="48"/>
  <c r="N14" i="47"/>
  <c r="M12" i="47"/>
  <c r="K12" i="47"/>
  <c r="M14" i="45"/>
  <c r="N14" i="44"/>
  <c r="M12" i="44"/>
  <c r="K12" i="44"/>
  <c r="M13" i="44"/>
  <c r="K12" i="43"/>
  <c r="N14" i="43"/>
  <c r="M12" i="43"/>
  <c r="K12" i="42"/>
  <c r="M12" i="42"/>
  <c r="N14" i="42"/>
  <c r="K12" i="41"/>
  <c r="N14" i="41"/>
  <c r="M12" i="41"/>
  <c r="N14" i="39"/>
  <c r="M14" i="39" s="1"/>
  <c r="M12" i="39"/>
  <c r="K12" i="39"/>
  <c r="L14" i="38"/>
  <c r="J14" i="38"/>
  <c r="N12" i="38"/>
  <c r="M13" i="37"/>
  <c r="J14" i="37"/>
  <c r="K26" i="37"/>
  <c r="L26" i="37" s="1"/>
  <c r="N12" i="37"/>
  <c r="K13" i="37"/>
  <c r="L13" i="36"/>
  <c r="J13" i="36"/>
  <c r="L12" i="36"/>
  <c r="J12" i="36"/>
  <c r="L25" i="38" l="1"/>
  <c r="K13" i="38"/>
  <c r="K14" i="39"/>
  <c r="N13" i="36"/>
  <c r="M13" i="36" s="1"/>
  <c r="L22" i="37"/>
  <c r="L25" i="37"/>
  <c r="L24" i="37"/>
  <c r="L23" i="37"/>
  <c r="M14" i="59"/>
  <c r="K14" i="59"/>
  <c r="K14" i="58"/>
  <c r="M14" i="58"/>
  <c r="M14" i="56"/>
  <c r="K14" i="56"/>
  <c r="K14" i="55"/>
  <c r="M14" i="55"/>
  <c r="K14" i="54"/>
  <c r="M14" i="54"/>
  <c r="K14" i="53"/>
  <c r="M14" i="53"/>
  <c r="K14" i="52"/>
  <c r="M14" i="52"/>
  <c r="M14" i="51"/>
  <c r="K14" i="51"/>
  <c r="M14" i="50"/>
  <c r="K14" i="50"/>
  <c r="K14" i="49"/>
  <c r="M14" i="49"/>
  <c r="K14" i="48"/>
  <c r="M14" i="48"/>
  <c r="K14" i="47"/>
  <c r="M14" i="47"/>
  <c r="K14" i="44"/>
  <c r="M14" i="44"/>
  <c r="K14" i="43"/>
  <c r="M14" i="43"/>
  <c r="K14" i="42"/>
  <c r="M14" i="42"/>
  <c r="M14" i="41"/>
  <c r="K14" i="41"/>
  <c r="L22" i="38"/>
  <c r="L23" i="38"/>
  <c r="K12" i="38"/>
  <c r="N14" i="38"/>
  <c r="M12" i="38"/>
  <c r="K12" i="37"/>
  <c r="N14" i="37"/>
  <c r="M12" i="37"/>
  <c r="J14" i="36"/>
  <c r="L14" i="36"/>
  <c r="N12" i="36"/>
  <c r="K12" i="36" s="1"/>
  <c r="K13" i="36"/>
  <c r="M14" i="38" l="1"/>
  <c r="K14" i="38"/>
  <c r="M14" i="37"/>
  <c r="K14" i="37"/>
  <c r="L24" i="36"/>
  <c r="L23" i="36"/>
  <c r="N14" i="36"/>
  <c r="M12" i="36"/>
  <c r="L22" i="36"/>
  <c r="K14" i="36" l="1"/>
  <c r="M14" i="36"/>
</calcChain>
</file>

<file path=xl/sharedStrings.xml><?xml version="1.0" encoding="utf-8"?>
<sst xmlns="http://schemas.openxmlformats.org/spreadsheetml/2006/main" count="2824" uniqueCount="337">
  <si>
    <t>“2018, Año del Sesenta y Cinco Aniversario del Reconocimiento al Ejercicio del Derecho a Voto de las Mujeres Mexicanas”</t>
  </si>
  <si>
    <t>INSTITUTO ELECTORAL DEL ESTADO DE CAMPECHE</t>
  </si>
  <si>
    <t>PROCESO ELECTORAL ESTATAL ORDINARIO 2017 - 2018</t>
  </si>
  <si>
    <t>MORENA</t>
  </si>
  <si>
    <t>PAN</t>
  </si>
  <si>
    <t>PRI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</si>
  <si>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</si>
  <si>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</si>
  <si>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</si>
  <si>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</si>
  <si>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</si>
  <si>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</si>
  <si>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</si>
  <si>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</si>
  <si>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</si>
  <si>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</si>
  <si>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</si>
  <si>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</si>
  <si>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</si>
  <si>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</si>
  <si>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</si>
  <si>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</si>
  <si>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</si>
  <si>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</si>
  <si>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</si>
  <si>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</si>
  <si>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</si>
  <si>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</si>
  <si>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</si>
  <si>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</si>
  <si>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</si>
  <si>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</si>
  <si>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PRD</t>
  </si>
  <si>
    <t>JUNTA MUNICIPAL DE TIXMUCUY</t>
  </si>
  <si>
    <t>JUNTA MUNICIPAL DE ALFREDO V. BONFIL</t>
  </si>
  <si>
    <t>JUNTA MUNICIPAL DE HAMPOLOL</t>
  </si>
  <si>
    <t>JUNTA MUNICIPAL DE BÉCAL</t>
  </si>
  <si>
    <t>JUNTA MUNICIPAL DE NUNKINÍ</t>
  </si>
  <si>
    <t>JUNTA MUNICIPAL DE ATASTA</t>
  </si>
  <si>
    <t>JUNTA MUNICIPAL DE MAMANTEL</t>
  </si>
  <si>
    <t>MARIA ELENA SANCHEZ CAYETANO</t>
  </si>
  <si>
    <t>ANGELICA PATRICIA HERRERA CANUL</t>
  </si>
  <si>
    <t>JUNTA MUNICIPAL DE SABANCUY</t>
  </si>
  <si>
    <t>JUNTA MUNICIPAL DE HOOL</t>
  </si>
  <si>
    <t>IGDALIA IMELDINA DOMINGUEZ ALVARADO</t>
  </si>
  <si>
    <t>JUNTA MUNICIPAL DE SIHOCHAC</t>
  </si>
  <si>
    <t>JUNTA MUNICIPAL DE CARRILLO PUERTO</t>
  </si>
  <si>
    <t>JUNTA MUNICIPAL DE POMUCH</t>
  </si>
  <si>
    <t>JUNTA MUNICIPAL DE CARRILLO POMUCH</t>
  </si>
  <si>
    <t>JUNTA MUNICIPAL DE BOLONCHÉN DE REJÓN</t>
  </si>
  <si>
    <t>JUNTA MUNICIPAL DE DZIBALCHÉN</t>
  </si>
  <si>
    <t>JUNTA MUNICIPAL DE UKUM</t>
  </si>
  <si>
    <t>JUNTA MUNICIPAL DE TINÚN</t>
  </si>
  <si>
    <t>JUNTA MUNICIPAL DE CENTENARIO</t>
  </si>
  <si>
    <t>JUNTA MUNICIPAL DE DIVISIÓN DEL NORTE</t>
  </si>
  <si>
    <t>JUNTA MUNICIPAL DE MIGUEL HIDALGO Y COSTILLA</t>
  </si>
  <si>
    <t>JUNTA MUNICIPAL DE MONCLOVA</t>
  </si>
  <si>
    <t>JUAN ANGEL SOTO VARGAS</t>
  </si>
  <si>
    <t>JUNTA MUNICIPAL DE CONSTITUCIÓN</t>
  </si>
  <si>
    <t>“2018. Tu participación activa y responsable es la mejor elección para Campeche. IEEC”</t>
  </si>
  <si>
    <t>PROCESO ELECTORAL ESTATAL ORDINARIO 2021</t>
  </si>
  <si>
    <t>VAXCAMPECHE</t>
  </si>
  <si>
    <t>MANUEL JESUS CASTILLO TEC</t>
  </si>
  <si>
    <t>MARIA LUISA GARCIA DUARTE</t>
  </si>
  <si>
    <t>OSCAR EDUARDO MERIDA GARCIA</t>
  </si>
  <si>
    <t>MARIA ESMERALDA YEH DZIB</t>
  </si>
  <si>
    <t>LEVI NAIM LOPEZ MARIN</t>
  </si>
  <si>
    <t>JUAQUIN ALBERTO DE LA CRUZ YEH BRITO</t>
  </si>
  <si>
    <t>MARISOL PEREZ DIAZ</t>
  </si>
  <si>
    <t>WILFRIDO EUGENIO MERIDA LOPEZ</t>
  </si>
  <si>
    <t>DINA ESTER LOPEZ PECH</t>
  </si>
  <si>
    <t>WENDY ESTER BALDERRABANO ZARATE</t>
  </si>
  <si>
    <t>VERONICA JANETH MENDEZ URISAR</t>
  </si>
  <si>
    <t>MOVIMIENTO CIUDADANO</t>
  </si>
  <si>
    <t>JESUS ALBERTO MIS MARTINEZ</t>
  </si>
  <si>
    <t>LENIZ LILI OLIVARES SEGOVIA</t>
  </si>
  <si>
    <t>AARON ALPUCHE CHE</t>
  </si>
  <si>
    <t>MARIA EUGENIA ENRIQUEZ REYES</t>
  </si>
  <si>
    <t>MARCOS ANTONIO MAY PECH</t>
  </si>
  <si>
    <t>RAFAEL MEDINA BONILLA</t>
  </si>
  <si>
    <t>SELENE IVETTE VELA MARTINEZ</t>
  </si>
  <si>
    <t>VICTOR MANUEL BRITO EUAN</t>
  </si>
  <si>
    <t>GUADALUPE DEL CARMEN PECH COCON</t>
  </si>
  <si>
    <t>DAMARIS YURAI NOH CU</t>
  </si>
  <si>
    <t>TANIA ANAHY CU MORA</t>
  </si>
  <si>
    <t>FLORENCIO CERVANTES MORALES</t>
  </si>
  <si>
    <t>ELIZABETH HERNANDEZ FORTANEY</t>
  </si>
  <si>
    <t>ANTONIO KEB UC</t>
  </si>
  <si>
    <t>TERESA GOMEZ ZAPATA</t>
  </si>
  <si>
    <t>FRANCISCO ROBERTO MORENO VARGAS</t>
  </si>
  <si>
    <t>SALATIEL ALCOCER TORRES</t>
  </si>
  <si>
    <t>ESTELA AVILEZ DOMINGUEZ</t>
  </si>
  <si>
    <t>RUBEN ALBERTO KU YE</t>
  </si>
  <si>
    <t>MARIA ESTHER ANAYA AHUJA</t>
  </si>
  <si>
    <t>CRECENSIO PEREZ RUBIO</t>
  </si>
  <si>
    <t>AURORA ORTENCIA GARCIA DUARTE</t>
  </si>
  <si>
    <t>MANUEL ANTONIO SANDOVAL RAMIREZ</t>
  </si>
  <si>
    <t>SUEMBY YURIDIA DE JESUS CHAN DORANTES</t>
  </si>
  <si>
    <t>JOSE ABSALON AKE CAHUICH</t>
  </si>
  <si>
    <t>ELVIA GUADALUPE CHI CANUL</t>
  </si>
  <si>
    <t>SANDRA MARCELA JIMENEZ SALAZAR</t>
  </si>
  <si>
    <t>CARLOS GERMAN CHIN EK</t>
  </si>
  <si>
    <t>CARLOS ADRIAN PEREZ MOLINA</t>
  </si>
  <si>
    <t>GENY GLYCELDA CHIN UC</t>
  </si>
  <si>
    <t>FRANCISCO JAVIER CAHUICH</t>
  </si>
  <si>
    <t>DIANA IMELDA AGUILAR NOH</t>
  </si>
  <si>
    <t>LLAJAIRA LIZZET ESTRELLA MORALES</t>
  </si>
  <si>
    <t>VA X CAMPECHE</t>
  </si>
  <si>
    <t>GRICELDA MARGARITA PUC VALVERDE</t>
  </si>
  <si>
    <t>PEDRO ALBERTO CHE PUC</t>
  </si>
  <si>
    <t>FLORENTINA DEL CARMEN HUCHIN COHUO</t>
  </si>
  <si>
    <t>PABLO DAVID MARTINEZ CASTILLO</t>
  </si>
  <si>
    <t>ALMA ROSA TAMAYO VALENCIA</t>
  </si>
  <si>
    <t>LEIDY DEL ROSARIO UC TAMAY</t>
  </si>
  <si>
    <t>ANGEL OMAR MARTINEZ CABALLERO</t>
  </si>
  <si>
    <t>YENI MARIA POOL CHAN</t>
  </si>
  <si>
    <t>AGUSTIN LUNA HUCHIN</t>
  </si>
  <si>
    <t>MARCELA DEL CARMEN CHAN YAH</t>
  </si>
  <si>
    <t>ALFREDO REYES RAMIREZ</t>
  </si>
  <si>
    <t>NARDY UITZ PECH</t>
  </si>
  <si>
    <t>JORGE FELIPE ESCOBAR CAUICH</t>
  </si>
  <si>
    <t>DEYSI MARIA BALAM HAAS</t>
  </si>
  <si>
    <t>SIMON PEDRO FUENTES RAMIREZ</t>
  </si>
  <si>
    <t>RUBI REBECA CHE ABAN</t>
  </si>
  <si>
    <t>MILDRE DEL ROSARIO PECH BALAM</t>
  </si>
  <si>
    <t>JORGE ENRIQUE COUOH CAAMAL</t>
  </si>
  <si>
    <t>ANITA DEL CARMEN TUN YAM</t>
  </si>
  <si>
    <t>KARLA VANESSA PECH BALAM</t>
  </si>
  <si>
    <t>ZULEYMA YANITHZE CANTUN CHAN</t>
  </si>
  <si>
    <t>PT</t>
  </si>
  <si>
    <t>ALEIDA GUADALUPE POOT EUAN</t>
  </si>
  <si>
    <t>SERGIO JESUS SALAZAR SOLIS</t>
  </si>
  <si>
    <t>LISETH YURIDIA POOT TEC</t>
  </si>
  <si>
    <t>RAYMUNDO CRISTINO CHAN CAUICH</t>
  </si>
  <si>
    <t>MARIA FLORICELY CANCHE TREJO</t>
  </si>
  <si>
    <t>MANUEL BALTAZAR PUCH RAMIREZ</t>
  </si>
  <si>
    <t>JOSE JUAN CERVERA PACHECO</t>
  </si>
  <si>
    <t>MARIA MERCEDES UC CHI</t>
  </si>
  <si>
    <t>YADIRA ALEJANDRA CONTRERAS TREJO</t>
  </si>
  <si>
    <t>ROSY LUCELY POOT UC</t>
  </si>
  <si>
    <t>LUIS RAFAEL PUCH DZIB</t>
  </si>
  <si>
    <t>ANGEL OMAR OJEDA AGUILAR</t>
  </si>
  <si>
    <t>MARTHA FRANCISCA DE ATOCHA NAAL MUÑOZ</t>
  </si>
  <si>
    <t>GALO MANUEL CASTILLO CANUL</t>
  </si>
  <si>
    <t>IRMA NOEMI HERRERA FERNANDEZ</t>
  </si>
  <si>
    <t>JOSE VILLEVALDO COHUO MAY</t>
  </si>
  <si>
    <t>MIGUEL ANTONIO ORDOÑEZ CHI</t>
  </si>
  <si>
    <t>NADIA IVET CHUIL POOL</t>
  </si>
  <si>
    <t>YESENIA DEL ROCIO UC KU</t>
  </si>
  <si>
    <t>LANDY ESTHER CHI COHUO</t>
  </si>
  <si>
    <t>DARNELL JESUS HERRERA TREJO</t>
  </si>
  <si>
    <t>VANESSA DEL ROSARIO UICAB TUN</t>
  </si>
  <si>
    <t>LUIS ANGEL HAAS NAAL</t>
  </si>
  <si>
    <t>ELIZABETH DEL CARMEN HAAS CAMAS</t>
  </si>
  <si>
    <t>ELIAS UC PAT</t>
  </si>
  <si>
    <t>MARIA PAULA CAN CAN</t>
  </si>
  <si>
    <t>EDWIN MAURICIO KANTUN CAAMAL</t>
  </si>
  <si>
    <t>MARIA CRISTINA CHIM CHIM</t>
  </si>
  <si>
    <t>ROSA IMELDA BALAM TZEEK</t>
  </si>
  <si>
    <t>VICTORIANO NAAL AC</t>
  </si>
  <si>
    <t>ROSARIO DE FATIMA TZEEK SUAREZ</t>
  </si>
  <si>
    <t>RAFAEL KANTUN MEX</t>
  </si>
  <si>
    <t>MARIA CATALINA CAHUN COLLI</t>
  </si>
  <si>
    <t>ERMILO MAY RODRIGUEZ</t>
  </si>
  <si>
    <t>ISIDRA MARTINEZ HERNANDEZ</t>
  </si>
  <si>
    <t>ATILANO CORREA MAY</t>
  </si>
  <si>
    <t>MARIA DEL CARMEN VIDAL DE LA CRUZ</t>
  </si>
  <si>
    <t>CESAR ENRIQUE HERNANDEZ CALDERON</t>
  </si>
  <si>
    <t>RICARDO HERNANDEZ DOMINGUEZ</t>
  </si>
  <si>
    <t>FELIPA PALACIOS HIDALGO</t>
  </si>
  <si>
    <t>JOSE ARMANDO REYES HERNANDEZ</t>
  </si>
  <si>
    <t>ELSA DEL CARMEN HERNANDEZ MATEO</t>
  </si>
  <si>
    <t>MANUEL ANTONIO HERRERA PERALTA</t>
  </si>
  <si>
    <t>ROSA MARIA HERNANDEZ ACOSTA</t>
  </si>
  <si>
    <t>GUADALUPE JANETH IZQUIERDO MORALES</t>
  </si>
  <si>
    <t>JOSE RAMON ESTRELLA MANGAS</t>
  </si>
  <si>
    <t>ZOILA VICTORIA MAGAÑA GUZMAN</t>
  </si>
  <si>
    <t>LUCIO GUADALUPE VILLEGAS HERNANDEZ</t>
  </si>
  <si>
    <t>LEONOR ZAMUDIO CRUZ</t>
  </si>
  <si>
    <t>VERONICA AGUILAR GUZMAN</t>
  </si>
  <si>
    <t>MARIA ELENA CABALLERO BUENFIL</t>
  </si>
  <si>
    <t>ONORIA DIAZ HERNANDEZ</t>
  </si>
  <si>
    <t>PABLO JESUS GUZMAN VALLEJOS</t>
  </si>
  <si>
    <t>LUISA RAYA LAZARO</t>
  </si>
  <si>
    <t>JAVIER LOZANO TREJO</t>
  </si>
  <si>
    <t>LEONICIA LEON HERNANDEZ</t>
  </si>
  <si>
    <t>MOISES AGUILAR CALDERON</t>
  </si>
  <si>
    <t>ANGELITA HEREDIA ABREU</t>
  </si>
  <si>
    <t>ELIANA PEREZ VAZQUEZ</t>
  </si>
  <si>
    <t>LUIS GONZALEZ LOPEZ</t>
  </si>
  <si>
    <t>HILDA ADRIANA MENDOZA CANTO</t>
  </si>
  <si>
    <t>DAVID EDUARDO NAVARRETE VARGUEZ</t>
  </si>
  <si>
    <t>MARIA DEL CARMEN LOPEZ PAT</t>
  </si>
  <si>
    <t>JOSUE GONZALEZ JIMENEZ</t>
  </si>
  <si>
    <t>JUAN LOPEZ VELAZCO</t>
  </si>
  <si>
    <t>ESTEFANY DEL CARMEN GOMEZ PEREZ</t>
  </si>
  <si>
    <t>AURELIO GASPAR JUAN</t>
  </si>
  <si>
    <t>GUADALUPE DEL JESUS MARTINEZ DOMINGUEZ</t>
  </si>
  <si>
    <t>FATIMA DEL CARMEN ORTIZ BAUTISTA</t>
  </si>
  <si>
    <t>BERTHA ELENA PASCUAL LOPEZ</t>
  </si>
  <si>
    <t>CAROLINA CAPRIEL ZARAX</t>
  </si>
  <si>
    <t>DIANA VERONICA DOMINGO RAMIREZ</t>
  </si>
  <si>
    <t>ANA MARIA CHIPEL GONZALEZ</t>
  </si>
  <si>
    <t>ESTRELLA DEL ROSARIO VIDAL CRUZ</t>
  </si>
  <si>
    <t>SANDRA GEANINE AGUILAR MEX</t>
  </si>
  <si>
    <t>MANUEL ALBERTO ZAPATA OLIVARES</t>
  </si>
  <si>
    <t>ROSAURA SOSA FUENTES</t>
  </si>
  <si>
    <t>ABDIAS MEDINA RODRIGUES</t>
  </si>
  <si>
    <t>MARIBEL DIAZ ALVAREZ</t>
  </si>
  <si>
    <t>MARIA DE LOS ANGELES GONZALEZ RODRIGUEZ</t>
  </si>
  <si>
    <t>EDWIN MARVIS CRUZ JIMENEZ</t>
  </si>
  <si>
    <t>EVA CHAC CU</t>
  </si>
  <si>
    <t>GREGORIO DEL CARMEN XOOL BALAN</t>
  </si>
  <si>
    <t>ZEILA DEL CARMEN CAN SAENZ</t>
  </si>
  <si>
    <t>SAMUEL LIZCANO MARTINEZ</t>
  </si>
  <si>
    <t>WILMA DEL CARMEN MEDINA PECH</t>
  </si>
  <si>
    <t>DIEGO ARMANDO YERVES GONZALEZ</t>
  </si>
  <si>
    <t>YESSENIA MATOS PECH</t>
  </si>
  <si>
    <t>JUAN GABRIEL CACH CANCHE</t>
  </si>
  <si>
    <t>LISBET ANTONIA CHABLE POOT</t>
  </si>
  <si>
    <t>ERIC JASIER UC MOO</t>
  </si>
  <si>
    <t>RAUL MEDINA PERALTA</t>
  </si>
  <si>
    <t>GABRIELA CONCEPCION GOMEZ COBA</t>
  </si>
  <si>
    <t>FRANCISCO RAFAEL UITZ VILLARREAL</t>
  </si>
  <si>
    <t>FANNY ELIZABETH DZIB KU</t>
  </si>
  <si>
    <t>ROMUALDO ELIAS MOO CHAN</t>
  </si>
  <si>
    <t>OCELLI FALCONERI PECH UC</t>
  </si>
  <si>
    <t>JOSE DAVID UCAN TUT</t>
  </si>
  <si>
    <t>LETICIA MAY MAY</t>
  </si>
  <si>
    <t>LAMBERTO HUH HUH</t>
  </si>
  <si>
    <t>NUVIA BEATRIZ FLORES COH</t>
  </si>
  <si>
    <t>EFREN JOSE MAY CHABLE</t>
  </si>
  <si>
    <t>GLORIA GUADALUPE COBA CANUL</t>
  </si>
  <si>
    <t>BRAULIA CANCHE UC</t>
  </si>
  <si>
    <t>SANTOS AMADEO DZIU MAY</t>
  </si>
  <si>
    <t>ANA MARIA MENA PEREZ</t>
  </si>
  <si>
    <t>LIDIA ROSALI MAY COH</t>
  </si>
  <si>
    <t>MARIA ANITA DE JESUS KANTUN EK</t>
  </si>
  <si>
    <t>MARIA ELIZABETH PEREZ OSALDE</t>
  </si>
  <si>
    <t>IMELDA CONCEPCION VAZQUEZ CEN</t>
  </si>
  <si>
    <t>ALEJANDRO DZIB CHAN</t>
  </si>
  <si>
    <t>CONCEPCION CHI GARRIDO</t>
  </si>
  <si>
    <t>PEDRO ANTONIO PEREZ SOSA</t>
  </si>
  <si>
    <t>ANGELA GUADALUPE PECH UC</t>
  </si>
  <si>
    <t>ROSMIL DE LOS ANGELES CHI MUÑOZ</t>
  </si>
  <si>
    <t>RICARDO ARVIZU CHE</t>
  </si>
  <si>
    <t>AIDA IRENE FLORES MUÑOS</t>
  </si>
  <si>
    <t>ANGEL DAVID MUKUL VAZQUEZ</t>
  </si>
  <si>
    <t>NAYANCY DEL JESUS CEN CHI</t>
  </si>
  <si>
    <t>ALBERTO MARTINEZ GOMEZ</t>
  </si>
  <si>
    <t>VIRIDIANA DEL CARMEN NAH REYES</t>
  </si>
  <si>
    <t>ECXAR PANTOJA RODRIGUEZ</t>
  </si>
  <si>
    <t>SANDRA BALCAZAR ECHAVARRIA</t>
  </si>
  <si>
    <t>JUAN LEYVA GARCIA</t>
  </si>
  <si>
    <t>RAFAEL TAFOYA LICEA</t>
  </si>
  <si>
    <t>ROSAURA ZACARIAS ZACARIAS</t>
  </si>
  <si>
    <t>ALVARO REYES JIMENEZ</t>
  </si>
  <si>
    <t>REBECA LOPEZ CRUZ</t>
  </si>
  <si>
    <t>MARTIN SIBRIAN TORRES</t>
  </si>
  <si>
    <t>JOSEFINA MARTINEZ GOMEZ</t>
  </si>
  <si>
    <t>GUADALUPE GUZMAN HERNANDEZ</t>
  </si>
  <si>
    <t>MAGDALENA PACHECO ISIDRO</t>
  </si>
  <si>
    <t>MARCOS FROYLAN GONZALEZ BACALLAO</t>
  </si>
  <si>
    <t>IMELDA REFUGIO HERNANDEZ</t>
  </si>
  <si>
    <t>PEDRO SANTOS ORTEGA</t>
  </si>
  <si>
    <t>CELESTINO MUJICA ORTEGA</t>
  </si>
  <si>
    <t>KENIA LUCERO AGUILERA LOPEZ</t>
  </si>
  <si>
    <t>NELSON EXELENTE TELLEZ</t>
  </si>
  <si>
    <t>CARMEN MORALES FERIA</t>
  </si>
  <si>
    <t>MARIA DEL ROSARIO VALDOVINOS OLETA</t>
  </si>
  <si>
    <t>BRENDA HERNANDEZ HERBET</t>
  </si>
  <si>
    <t>VIRGINIA GOMEZ DE LA CRUZ</t>
  </si>
  <si>
    <t>HECTOR MISAEL DZUL CHI</t>
  </si>
  <si>
    <t>GLADIS LOPEZ JIMENEZ</t>
  </si>
  <si>
    <t>MIGUEL YSQUIERDO MARTINEZ</t>
  </si>
  <si>
    <t>SOLEDAD GOMEZ ZACARIAS</t>
  </si>
  <si>
    <t>ENEYDA VAZQUEZ ALVAREZ</t>
  </si>
  <si>
    <t>HECTOR JESUS HERNANDEZ ARMENDARIZ</t>
  </si>
  <si>
    <t>SATURNINA GARCIA MIX</t>
  </si>
  <si>
    <t>DIEGO ZACARIAS HERNANDEZ</t>
  </si>
  <si>
    <t>YESENIA LOPEZ MOSQUEDA</t>
  </si>
  <si>
    <t>ROCIO MORALES GONZALEZ</t>
  </si>
  <si>
    <t>ANAYELI SOSA ZURITA</t>
  </si>
  <si>
    <t>JULIO CESAR PEREZ PEREZ</t>
  </si>
  <si>
    <t>IRENE AGUILAR AGUILAR</t>
  </si>
  <si>
    <t>ERVIN OSWAN CASILLAS PALMER</t>
  </si>
  <si>
    <t>MARTHA OFELIA AC KANTUN</t>
  </si>
  <si>
    <t>MARIA DE LA CRUZ LARA DIAZ</t>
  </si>
  <si>
    <t>MILTON CONTRERAS ACOPA</t>
  </si>
  <si>
    <t>BRENDA ESPARZA MARTINEZ</t>
  </si>
  <si>
    <t>JOSE DEL CARMEN ZETINA MORENO</t>
  </si>
  <si>
    <t>MARIA DE LA CRUZ ASTORGA ANGUIANO</t>
  </si>
  <si>
    <t>MIGUEL ANGEL ARCOS ARCOS</t>
  </si>
  <si>
    <t>ANGELICA DEL SOCORRO COBA RAYGOZA</t>
  </si>
  <si>
    <t>RAUL MONTEJO VASQUEZ</t>
  </si>
  <si>
    <t>ADELA HERNANDEZ HERNANDEZ</t>
  </si>
  <si>
    <t>VICTOR MANUEL MENDOZA COLLI</t>
  </si>
  <si>
    <t>JUANA MAGAÑA RIVERA</t>
  </si>
  <si>
    <t>NOEMI CORIA DAMIAN</t>
  </si>
  <si>
    <t>CARLOS MARQUEZ SANTIAGO</t>
  </si>
  <si>
    <t>JUANA DIAZ MONTEJO</t>
  </si>
  <si>
    <t>DAVID ANGEL GARCIA</t>
  </si>
  <si>
    <t>SANDRA ISAURA HERNANDEZ SANTIAGO</t>
  </si>
  <si>
    <t xml:space="preserve"> </t>
  </si>
  <si>
    <t>JUNTAS MUNICIPALES DEL ESTADO DE CAMPECHE</t>
  </si>
  <si>
    <t>JUNTA MUNICIPAL</t>
  </si>
  <si>
    <t>ACCIÓN AFIRMATIVA</t>
  </si>
  <si>
    <t>PICH</t>
  </si>
  <si>
    <t>ACCIONES AFIRMATIVAS</t>
  </si>
  <si>
    <t>JOVEN</t>
  </si>
  <si>
    <t>INDÍGENA</t>
  </si>
  <si>
    <t>N/A</t>
  </si>
  <si>
    <t>TIXMUCUY</t>
  </si>
  <si>
    <t>ALFREDO V. BONFIL</t>
  </si>
  <si>
    <t>HAMPOLOL</t>
  </si>
  <si>
    <t>BÉCAL</t>
  </si>
  <si>
    <t>NUNKINÍ</t>
  </si>
  <si>
    <t>ATASTA</t>
  </si>
  <si>
    <t>MAMANTEL</t>
  </si>
  <si>
    <t>SABANCUY</t>
  </si>
  <si>
    <t>HOOL</t>
  </si>
  <si>
    <t>SIHOCHAC</t>
  </si>
  <si>
    <t>CARRILLO PUERTO</t>
  </si>
  <si>
    <t>POMUCH</t>
  </si>
  <si>
    <t>BOLONCHÉN DE REJÓN</t>
  </si>
  <si>
    <t>DZIBALCHÉN</t>
  </si>
  <si>
    <t>UKUM</t>
  </si>
  <si>
    <t>TINÚN</t>
  </si>
  <si>
    <t>CENTENARIO</t>
  </si>
  <si>
    <t>DIVISIÓN DEL NORTE</t>
  </si>
  <si>
    <t>MIGUEL HIDALGO Y COSTILLA</t>
  </si>
  <si>
    <t>MONCLOVA</t>
  </si>
  <si>
    <t>CONSTITUCIÓN</t>
  </si>
  <si>
    <t>INTEGRACIÓN TOTAL POR ACCIÓN AFIRMATIVA</t>
  </si>
  <si>
    <t>DISCAPACIDAD/JOVEN</t>
  </si>
  <si>
    <t>MARIA DEL PILAR RENDON VILLANUEVA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</si>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</sst>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1" fillId="3" borderId="4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5" fillId="0" borderId="4" xfId="0" applyFont="1" applyBorder="1" applyAlignment="1"/>
    <xf numFmtId="0" fontId="5" fillId="0" borderId="1" xfId="0" applyFont="1" applyBorder="1" applyAlignment="1">
      <alignment wrapText="1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900"/>
      <color rgb="FFFF6600"/>
      <color rgb="FF663300"/>
      <color rgb="FF009999"/>
      <color rgb="FFFF5050"/>
      <color rgb="FF99CC00"/>
      <color rgb="FFFFCC00"/>
      <color rgb="FFCC9900"/>
      <color rgb="FFFF00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624-4D25-8BB5-577F74B20C01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624-4D25-8BB5-577F74B20C01}"/>
              </c:ext>
            </c:extLst>
          </c:dPt>
          <c:dPt>
            <c:idx val="2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624-4D25-8BB5-577F74B20C01}"/>
              </c:ext>
            </c:extLst>
          </c:dPt>
          <c:dPt>
            <c:idx val="3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624-4D25-8BB5-577F74B20C01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5.6497150007940745E-3"/>
                </c:manualLayout>
              </c:layout>
              <c:spPr>
                <a:solidFill>
                  <a:schemeClr val="bg2">
                    <a:lumMod val="50000"/>
                  </a:schemeClr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624-4D25-8BB5-577F74B20C01}"/>
                </c:ext>
              </c:extLst>
            </c:dLbl>
            <c:dLbl>
              <c:idx val="1"/>
              <c:layout>
                <c:manualLayout>
                  <c:x val="0.14631891293308616"/>
                  <c:y val="0.29701365053344542"/>
                </c:manualLayout>
              </c:layout>
              <c:tx>
                <c:rich>
                  <a:bodyPr/>
                  <a:lstStyle/>
                  <a:p>
                    <a:pPr>
                      <a:defRPr sz="800" b="1">
                        <a:solidFill>
                          <a:schemeClr val="bg1"/>
                        </a:solidFill>
                      </a:defRPr>
                    </a:pPr>
                    <a:fld id="{C2308CA1-B356-4992-9665-E8AB14A5FFA0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800" b="1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, </a:t>
                    </a:r>
                    <a:fld id="{9E4A30D7-D85C-4B36-907C-F8A5020ED98A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800"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solidFill>
                  <a:schemeClr val="bg2">
                    <a:lumMod val="75000"/>
                  </a:schemeClr>
                </a:solidFill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624-4D25-8BB5-577F74B20C01}"/>
                </c:ext>
              </c:extLst>
            </c:dLbl>
            <c:dLbl>
              <c:idx val="2"/>
              <c:layout>
                <c:manualLayout>
                  <c:x val="8.8945485156973217E-2"/>
                  <c:y val="0.10348586165289712"/>
                </c:manualLayout>
              </c:layout>
              <c:spPr>
                <a:solidFill>
                  <a:schemeClr val="accent3">
                    <a:lumMod val="50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24915566066514"/>
                      <c:h val="0.126636950403486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624-4D25-8BB5-577F74B20C01}"/>
                </c:ext>
              </c:extLst>
            </c:dLbl>
            <c:dLbl>
              <c:idx val="3"/>
              <c:spPr>
                <a:solidFill>
                  <a:schemeClr val="bg2">
                    <a:lumMod val="2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624-4D25-8BB5-577F74B20C01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(GRAFICA!$C$15,GRAFICA!$E$15,GRAFICA!$G$15,GRAFICA!$I$15)</c:f>
              <c:strCache>
                <c:ptCount val="4"/>
                <c:pt idx="0">
                  <c:v>JOVEN</c:v>
                </c:pt>
                <c:pt idx="1">
                  <c:v>INDÍGENA</c:v>
                </c:pt>
                <c:pt idx="2">
                  <c:v>DISCAPACIDAD/JOVEN</c:v>
                </c:pt>
                <c:pt idx="3">
                  <c:v>N/A</c:v>
                </c:pt>
              </c:strCache>
            </c:strRef>
          </c:cat>
          <c:val>
            <c:numRef>
              <c:f>(GRAFICA!$D$19,GRAFICA!$F$19,GRAFICA!$H$19,GRAFICA!$J$19)</c:f>
              <c:numCache>
                <c:formatCode>0.0000%</c:formatCode>
                <c:ptCount val="4"/>
                <c:pt idx="0">
                  <c:v>9.8484848484848481E-2</c:v>
                </c:pt>
                <c:pt idx="1">
                  <c:v>0</c:v>
                </c:pt>
                <c:pt idx="2">
                  <c:v>1.5151515151515152E-2</c:v>
                </c:pt>
                <c:pt idx="3">
                  <c:v>0.88636363636363635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24-4D25-8BB5-577F74B20C0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C426-4BD5-800A-395AFE1657C3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426-4BD5-800A-395AFE1657C3}"/>
              </c:ext>
            </c:extLst>
          </c:dPt>
          <c:dLbls>
            <c:dLbl>
              <c:idx val="0"/>
              <c:layout>
                <c:manualLayout>
                  <c:x val="-0.20045789457040783"/>
                  <c:y val="-1.4023247094113235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26-4BD5-800A-395AFE1657C3}"/>
                </c:ext>
              </c:extLst>
            </c:dLbl>
            <c:dLbl>
              <c:idx val="1"/>
              <c:layout>
                <c:manualLayout>
                  <c:x val="0.17977959080416167"/>
                  <c:y val="-1.6237830411058765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26-4BD5-800A-395AFE1657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(NUNKINÍ!$K$9,NUNKINÍ!$M$9)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(NUNKINÍ!$K$14,NUNKINÍ!$M$14)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26-4BD5-800A-395AFE1657C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5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0-266D-442E-97DA-89AA385761ED}"/>
              </c:ext>
            </c:extLst>
          </c:dPt>
          <c:dPt>
            <c:idx val="1"/>
            <c:bubble3D val="0"/>
            <c:explosion val="1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66D-442E-97DA-89AA385761ED}"/>
              </c:ext>
            </c:extLst>
          </c:dPt>
          <c:dPt>
            <c:idx val="2"/>
            <c:bubble3D val="0"/>
            <c:explosion val="2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2-266D-442E-97DA-89AA385761ED}"/>
              </c:ext>
            </c:extLst>
          </c:dPt>
          <c:dPt>
            <c:idx val="3"/>
            <c:bubble3D val="0"/>
            <c:explosion val="9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266D-442E-97DA-89AA385761ED}"/>
              </c:ext>
            </c:extLst>
          </c:dPt>
          <c:dLbls>
            <c:dLbl>
              <c:idx val="0"/>
              <c:layout>
                <c:manualLayout>
                  <c:x val="-4.076231434926058E-2"/>
                  <c:y val="-0.29948261604285792"/>
                </c:manualLayout>
              </c:layout>
              <c:spPr>
                <a:solidFill>
                  <a:srgbClr val="0099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6D-442E-97DA-89AA385761ED}"/>
                </c:ext>
              </c:extLst>
            </c:dLbl>
            <c:dLbl>
              <c:idx val="1"/>
              <c:layout>
                <c:manualLayout>
                  <c:x val="-4.0899134596127304E-2"/>
                  <c:y val="-1.482400316398806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AB070E83-21A4-4EBC-AB7F-CB582ED4F06C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D7B3C548-60D7-4186-8FFB-EBEF394FB3CD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chemeClr val="accent6">
                    <a:lumMod val="75000"/>
                  </a:schemeClr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66D-442E-97DA-89AA385761ED}"/>
                </c:ext>
              </c:extLst>
            </c:dLbl>
            <c:dLbl>
              <c:idx val="2"/>
              <c:layout>
                <c:manualLayout>
                  <c:x val="8.0321285140562242E-3"/>
                  <c:y val="-0.30243914716139925"/>
                </c:manualLayout>
              </c:layout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6D-442E-97DA-89AA385761ED}"/>
                </c:ext>
              </c:extLst>
            </c:dLbl>
            <c:dLbl>
              <c:idx val="3"/>
              <c:layout>
                <c:manualLayout>
                  <c:x val="8.705899714342942E-3"/>
                  <c:y val="-1.8202639053679935E-2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6D-442E-97DA-89AA385761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NUNKINÍ!$I$22:$I$23</c:f>
              <c:strCache>
                <c:ptCount val="2"/>
                <c:pt idx="0">
                  <c:v>PRI</c:v>
                </c:pt>
                <c:pt idx="1">
                  <c:v>MOVIMIENTO CIUDADANO</c:v>
                </c:pt>
              </c:strCache>
            </c:strRef>
          </c:cat>
          <c:val>
            <c:numRef>
              <c:f>NUNKINÍ!$L$22:$L$23</c:f>
              <c:numCache>
                <c:formatCode>0.0000%</c:formatCode>
                <c:ptCount val="2"/>
                <c:pt idx="0">
                  <c:v>0.16666666666666666</c:v>
                </c:pt>
                <c:pt idx="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6D-442E-97DA-89AA385761E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287-4A85-991B-44EB60874EE5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287-4A85-991B-44EB60874EE5}"/>
              </c:ext>
            </c:extLst>
          </c:dPt>
          <c:dLbls>
            <c:dLbl>
              <c:idx val="0"/>
              <c:layout>
                <c:manualLayout>
                  <c:x val="-0.19554719233181714"/>
                  <c:y val="-7.8297745532900156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87-4A85-991B-44EB60874EE5}"/>
                </c:ext>
              </c:extLst>
            </c:dLbl>
            <c:dLbl>
              <c:idx val="1"/>
              <c:layout>
                <c:manualLayout>
                  <c:x val="0.18334794867578902"/>
                  <c:y val="7.8902336989535693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87-4A85-991B-44EB60874E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(ATASTA!$K$9,ATASTA!$M$9)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(ATASTA!$K$14,ATASTA!$M$14)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87-4A85-991B-44EB60874EE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5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0-0FC7-421C-A62F-17B1E6A18B52}"/>
              </c:ext>
            </c:extLst>
          </c:dPt>
          <c:dPt>
            <c:idx val="1"/>
            <c:bubble3D val="0"/>
            <c:explosion val="7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0FC7-421C-A62F-17B1E6A18B52}"/>
              </c:ext>
            </c:extLst>
          </c:dPt>
          <c:dPt>
            <c:idx val="2"/>
            <c:bubble3D val="0"/>
            <c:explosion val="3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2-0FC7-421C-A62F-17B1E6A18B52}"/>
              </c:ext>
            </c:extLst>
          </c:dPt>
          <c:dPt>
            <c:idx val="3"/>
            <c:bubble3D val="0"/>
            <c:explosion val="7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0FC7-421C-A62F-17B1E6A18B52}"/>
              </c:ext>
            </c:extLst>
          </c:dPt>
          <c:dLbls>
            <c:dLbl>
              <c:idx val="0"/>
              <c:layout>
                <c:manualLayout>
                  <c:x val="-6.8222222222222254E-2"/>
                  <c:y val="-0.34697479595872444"/>
                </c:manualLayout>
              </c:layout>
              <c:spPr>
                <a:solidFill>
                  <a:srgbClr val="0099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C7-421C-A62F-17B1E6A18B52}"/>
                </c:ext>
              </c:extLst>
            </c:dLbl>
            <c:dLbl>
              <c:idx val="1"/>
              <c:layout>
                <c:manualLayout>
                  <c:x val="-2.6039588801399834E-2"/>
                  <c:y val="-1.3266098586991694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AD07AFFA-FF8B-4244-8DF1-3F6B42D2FEC4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5D1F95BF-AD8D-4D4B-8EB5-0C4807E29BF9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C00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FC7-421C-A62F-17B1E6A18B52}"/>
                </c:ext>
              </c:extLst>
            </c:dLbl>
            <c:dLbl>
              <c:idx val="2"/>
              <c:layout>
                <c:manualLayout>
                  <c:x val="1.266666666666667E-2"/>
                  <c:y val="-0.33166648689461792"/>
                </c:manualLayout>
              </c:layout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C7-421C-A62F-17B1E6A18B52}"/>
                </c:ext>
              </c:extLst>
            </c:dLbl>
            <c:dLbl>
              <c:idx val="3"/>
              <c:layout>
                <c:manualLayout>
                  <c:x val="1.060444006999125E-2"/>
                  <c:y val="-2.3014058174235068E-2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C7-421C-A62F-17B1E6A18B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ATASTA!$I$22:$I$23</c:f>
              <c:strCache>
                <c:ptCount val="2"/>
                <c:pt idx="0">
                  <c:v>PRI</c:v>
                </c:pt>
                <c:pt idx="1">
                  <c:v>MORENA</c:v>
                </c:pt>
              </c:strCache>
            </c:strRef>
          </c:cat>
          <c:val>
            <c:numRef>
              <c:f>ATASTA!$L$22:$L$23</c:f>
              <c:numCache>
                <c:formatCode>0.0000%</c:formatCode>
                <c:ptCount val="2"/>
                <c:pt idx="0">
                  <c:v>0.16666666666666666</c:v>
                </c:pt>
                <c:pt idx="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C7-421C-A62F-17B1E6A18B5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A13A-4EC0-8B0A-E8E1C6A7F67A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13A-4EC0-8B0A-E8E1C6A7F67A}"/>
              </c:ext>
            </c:extLst>
          </c:dPt>
          <c:dLbls>
            <c:dLbl>
              <c:idx val="0"/>
              <c:layout>
                <c:manualLayout>
                  <c:x val="-0.20045789457040777"/>
                  <c:y val="-1.4022850737738133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3A-4EC0-8B0A-E8E1C6A7F67A}"/>
                </c:ext>
              </c:extLst>
            </c:dLbl>
            <c:dLbl>
              <c:idx val="1"/>
              <c:layout>
                <c:manualLayout>
                  <c:x val="0.17977959080416173"/>
                  <c:y val="-9.54426151276545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3A-4EC0-8B0A-E8E1C6A7F6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(MAMANTEL!$K$9,MAMANTEL!$M$9)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(MAMANTEL!$K$14,MAMANTEL!$M$14)</c:f>
              <c:numCache>
                <c:formatCode>0.0000%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3A-4EC0-8B0A-E8E1C6A7F6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12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A55C-4781-AA43-158A3108AD61}"/>
              </c:ext>
            </c:extLst>
          </c:dPt>
          <c:dPt>
            <c:idx val="1"/>
            <c:bubble3D val="0"/>
            <c:explosion val="1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A55C-4781-AA43-158A3108AD61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4-FC86-4908-A4B5-E574BB86214D}"/>
              </c:ext>
            </c:extLst>
          </c:dPt>
          <c:dLbls>
            <c:dLbl>
              <c:idx val="0"/>
              <c:layout>
                <c:manualLayout>
                  <c:x val="6.55164489980921E-2"/>
                  <c:y val="6.6019487290116148E-3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5C-4781-AA43-158A3108AD61}"/>
                </c:ext>
              </c:extLst>
            </c:dLbl>
            <c:dLbl>
              <c:idx val="1"/>
              <c:layout>
                <c:manualLayout>
                  <c:x val="-9.4396061938040912E-2"/>
                  <c:y val="-5.1734800273253494E-2"/>
                </c:manualLayout>
              </c:layout>
              <c:spPr>
                <a:solidFill>
                  <a:srgbClr val="0099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5C-4781-AA43-158A3108AD61}"/>
                </c:ext>
              </c:extLst>
            </c:dLbl>
            <c:dLbl>
              <c:idx val="2"/>
              <c:layout>
                <c:manualLayout>
                  <c:x val="-2.9665631584784302E-2"/>
                  <c:y val="-0.11417335892909365"/>
                </c:manualLayout>
              </c:layout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86-4908-A4B5-E574BB86214D}"/>
                </c:ext>
              </c:extLst>
            </c:dLbl>
            <c:dLbl>
              <c:idx val="3"/>
              <c:layout>
                <c:manualLayout>
                  <c:x val="-0.18151173343705432"/>
                  <c:y val="-3.9053628934681038E-4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244EAC91-FF0A-4CE5-AFE3-7526EEBD1F3F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A17D4451-0B85-490B-9CE6-DBEF251A4742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C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31686762608583"/>
                      <c:h val="0.131205673758865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C86-4908-A4B5-E574BB8621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MAMANTEL!$I$22:$I$25</c:f>
              <c:strCache>
                <c:ptCount val="4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  <c:pt idx="3">
                  <c:v>MORENA</c:v>
                </c:pt>
              </c:strCache>
            </c:strRef>
          </c:cat>
          <c:val>
            <c:numRef>
              <c:f>MAMANTEL!$L$22:$L$25</c:f>
              <c:numCache>
                <c:formatCode>0.0000%</c:formatCode>
                <c:ptCount val="4"/>
                <c:pt idx="0">
                  <c:v>0.5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5C-4781-AA43-158A3108AD6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5173-4FE1-A0B1-37A2D0ABF8AB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173-4FE1-A0B1-37A2D0ABF8AB}"/>
              </c:ext>
            </c:extLst>
          </c:dPt>
          <c:dLbls>
            <c:dLbl>
              <c:idx val="0"/>
              <c:layout>
                <c:manualLayout>
                  <c:x val="-0.20849002308446399"/>
                  <c:y val="1.1609699355762363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73-4FE1-A0B1-37A2D0ABF8AB}"/>
                </c:ext>
              </c:extLst>
            </c:dLbl>
            <c:dLbl>
              <c:idx val="1"/>
              <c:layout>
                <c:manualLayout>
                  <c:x val="0.17977959080416167"/>
                  <c:y val="1.01551936689732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73-4FE1-A0B1-37A2D0ABF8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(SABANCUY!$K$9,SABANCUY!$M$9)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(SABANCUY!$K$14,SABANCUY!$M$14)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73-4FE1-A0B1-37A2D0ABF8A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5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CB5E-4075-A02D-0566A8E20A82}"/>
              </c:ext>
            </c:extLst>
          </c:dPt>
          <c:dPt>
            <c:idx val="1"/>
            <c:bubble3D val="0"/>
            <c:explosion val="6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CB5E-4075-A02D-0566A8E20A82}"/>
              </c:ext>
            </c:extLst>
          </c:dPt>
          <c:dPt>
            <c:idx val="2"/>
            <c:bubble3D val="0"/>
            <c:explosion val="5"/>
            <c:extLst>
              <c:ext xmlns:c16="http://schemas.microsoft.com/office/drawing/2014/chart" uri="{C3380CC4-5D6E-409C-BE32-E72D297353CC}">
                <c16:uniqueId val="{00000002-CB5E-4075-A02D-0566A8E20A82}"/>
              </c:ext>
            </c:extLst>
          </c:dPt>
          <c:dPt>
            <c:idx val="3"/>
            <c:bubble3D val="0"/>
            <c:explosion val="6"/>
            <c:extLst>
              <c:ext xmlns:c16="http://schemas.microsoft.com/office/drawing/2014/chart" uri="{C3380CC4-5D6E-409C-BE32-E72D297353CC}">
                <c16:uniqueId val="{00000003-CB5E-4075-A02D-0566A8E20A82}"/>
              </c:ext>
            </c:extLst>
          </c:dPt>
          <c:dLbls>
            <c:dLbl>
              <c:idx val="0"/>
              <c:layout>
                <c:manualLayout>
                  <c:x val="-3.7319444444444454E-2"/>
                  <c:y val="-0.36586488332794054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5E-4075-A02D-0566A8E20A82}"/>
                </c:ext>
              </c:extLst>
            </c:dLbl>
            <c:dLbl>
              <c:idx val="1"/>
              <c:layout>
                <c:manualLayout>
                  <c:x val="-2.6970909886264233E-2"/>
                  <c:y val="-2.2141804192284186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56D72419-BE8E-4A52-8855-6734CFFAF3CC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3A04F519-858B-4331-8503-D4BE61873FBE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0099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B5E-4075-A02D-0566A8E20A82}"/>
                </c:ext>
              </c:extLst>
            </c:dLbl>
            <c:dLbl>
              <c:idx val="2"/>
              <c:layout>
                <c:manualLayout>
                  <c:x val="5.0277777777777777E-3"/>
                  <c:y val="-0.30489447380721268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fld id="{5F1EAADA-5B5C-4DDD-B821-755A346B2B5D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F6C1B2A3-B199-4AC1-AFAF-0A5E144F93CA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C00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B5E-4075-A02D-0566A8E20A82}"/>
                </c:ext>
              </c:extLst>
            </c:dLbl>
            <c:dLbl>
              <c:idx val="3"/>
              <c:layout>
                <c:manualLayout>
                  <c:x val="1.5555993000874886E-2"/>
                  <c:y val="-2.426706935605652E-2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5E-4075-A02D-0566A8E20A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SABANCUY!$I$22:$I$24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MORENA</c:v>
                </c:pt>
              </c:strCache>
            </c:strRef>
          </c:cat>
          <c:val>
            <c:numRef>
              <c:f>SABANCUY!$L$22:$L$24</c:f>
              <c:numCache>
                <c:formatCode>0.0000%</c:formatCode>
                <c:ptCount val="3"/>
                <c:pt idx="0">
                  <c:v>0.33333333333333331</c:v>
                </c:pt>
                <c:pt idx="1">
                  <c:v>0.5</c:v>
                </c:pt>
                <c:pt idx="2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5E-4075-A02D-0566A8E20A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B23-4A8D-AA79-5BB42A78E260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B23-4A8D-AA79-5BB42A78E260}"/>
              </c:ext>
            </c:extLst>
          </c:dPt>
          <c:dLbls>
            <c:dLbl>
              <c:idx val="0"/>
              <c:layout>
                <c:manualLayout>
                  <c:x val="-0.1696710330002254"/>
                  <c:y val="0.13850339020122485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23-4A8D-AA79-5BB42A78E260}"/>
                </c:ext>
              </c:extLst>
            </c:dLbl>
            <c:dLbl>
              <c:idx val="1"/>
              <c:layout>
                <c:manualLayout>
                  <c:x val="0.19971073801389674"/>
                  <c:y val="-7.8228893263342078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23-4A8D-AA79-5BB42A78E2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(HOOL!$K$9,HOOL!$M$9)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(HOOL!$K$14,HOOL!$M$14)</c:f>
              <c:numCache>
                <c:formatCode>0.0000%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23-4A8D-AA79-5BB42A78E26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17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B6FE-4CB5-8880-8A959AAB9151}"/>
              </c:ext>
            </c:extLst>
          </c:dPt>
          <c:dPt>
            <c:idx val="1"/>
            <c:bubble3D val="0"/>
            <c:explosion val="12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B6FE-4CB5-8880-8A959AAB9151}"/>
              </c:ext>
            </c:extLst>
          </c:dPt>
          <c:dPt>
            <c:idx val="2"/>
            <c:bubble3D val="0"/>
            <c:explosion val="6"/>
            <c:extLst>
              <c:ext xmlns:c16="http://schemas.microsoft.com/office/drawing/2014/chart" uri="{C3380CC4-5D6E-409C-BE32-E72D297353CC}">
                <c16:uniqueId val="{00000002-B6FE-4CB5-8880-8A959AAB9151}"/>
              </c:ext>
            </c:extLst>
          </c:dPt>
          <c:dPt>
            <c:idx val="3"/>
            <c:bubble3D val="0"/>
            <c:explosion val="12"/>
            <c:extLst>
              <c:ext xmlns:c16="http://schemas.microsoft.com/office/drawing/2014/chart" uri="{C3380CC4-5D6E-409C-BE32-E72D297353CC}">
                <c16:uniqueId val="{00000003-B6FE-4CB5-8880-8A959AAB9151}"/>
              </c:ext>
            </c:extLst>
          </c:dPt>
          <c:dLbls>
            <c:dLbl>
              <c:idx val="0"/>
              <c:layout>
                <c:manualLayout>
                  <c:x val="7.4506342957130392E-2"/>
                  <c:y val="-1.2687951677273221E-2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FE-4CB5-8880-8A959AAB9151}"/>
                </c:ext>
              </c:extLst>
            </c:dLbl>
            <c:dLbl>
              <c:idx val="1"/>
              <c:layout>
                <c:manualLayout>
                  <c:x val="4.4789883313799156E-2"/>
                  <c:y val="0.15568920906163317"/>
                </c:manualLayout>
              </c:layout>
              <c:spPr>
                <a:solidFill>
                  <a:srgbClr val="0099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FE-4CB5-8880-8A959AAB9151}"/>
                </c:ext>
              </c:extLst>
            </c:dLbl>
            <c:dLbl>
              <c:idx val="2"/>
              <c:layout>
                <c:manualLayout>
                  <c:x val="-0.10956180759691561"/>
                  <c:y val="2.3594204569121592E-3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0DE9D37D-260E-4DCE-A6FA-E4EAE68ACF37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91C5F06E-293C-42B9-A669-0BA939BCD1AF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C00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6FE-4CB5-8880-8A959AAB9151}"/>
                </c:ext>
              </c:extLst>
            </c:dLbl>
            <c:dLbl>
              <c:idx val="3"/>
              <c:layout>
                <c:manualLayout>
                  <c:x val="-0.14389333125878673"/>
                  <c:y val="-1.1588603904801424E-3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FE-4CB5-8880-8A959AAB91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HOOL!$I$22:$I$24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MORENA</c:v>
                </c:pt>
              </c:strCache>
            </c:strRef>
          </c:cat>
          <c:val>
            <c:numRef>
              <c:f>HOOL!$L$22:$L$24</c:f>
              <c:numCache>
                <c:formatCode>0.0000%</c:formatCode>
                <c:ptCount val="3"/>
                <c:pt idx="0">
                  <c:v>0.5</c:v>
                </c:pt>
                <c:pt idx="1">
                  <c:v>0.33333333333333331</c:v>
                </c:pt>
                <c:pt idx="2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FE-4CB5-8880-8A959AAB915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9F98-4D02-8252-7F08767CE25F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F98-4D02-8252-7F08767CE25F}"/>
              </c:ext>
            </c:extLst>
          </c:dPt>
          <c:dLbls>
            <c:dLbl>
              <c:idx val="0"/>
              <c:layout>
                <c:manualLayout>
                  <c:x val="-0.20447395882743588"/>
                  <c:y val="-7.3632404341065832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98-4D02-8252-7F08767CE25F}"/>
                </c:ext>
              </c:extLst>
            </c:dLbl>
            <c:dLbl>
              <c:idx val="1"/>
              <c:layout>
                <c:manualLayout>
                  <c:x val="0.18390854757613151"/>
                  <c:y val="-1.0006266699180085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98-4D02-8252-7F08767CE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(TIXMUCUY!$K$9,TIXMUCUY!$M$9)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(TIXMUCUY!$K$14,TIXMUCUY!$M$14)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98-4D02-8252-7F08767CE25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CCD-4F3F-831E-55710D5CAE66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CCD-4F3F-831E-55710D5CAE66}"/>
              </c:ext>
            </c:extLst>
          </c:dPt>
          <c:dLbls>
            <c:dLbl>
              <c:idx val="0"/>
              <c:layout>
                <c:manualLayout>
                  <c:x val="-0.20447395882743588"/>
                  <c:y val="-6.6967153581326858E-4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CD-4F3F-831E-55710D5CAE66}"/>
                </c:ext>
              </c:extLst>
            </c:dLbl>
            <c:dLbl>
              <c:idx val="1"/>
              <c:layout>
                <c:manualLayout>
                  <c:x val="0.17977959080416167"/>
                  <c:y val="3.8428762838211648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CD-4F3F-831E-55710D5CAE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(SIHOCHAC!$K$9,SIHOCHAC!$M$9)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(SIHOCHAC!$K$14,SIHOCHAC!$M$14)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D-4F3F-831E-55710D5CAE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11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0-F797-4FCC-B6C4-325057D6CEC6}"/>
              </c:ext>
            </c:extLst>
          </c:dPt>
          <c:dPt>
            <c:idx val="1"/>
            <c:bubble3D val="0"/>
            <c:explosion val="11"/>
            <c:extLst>
              <c:ext xmlns:c16="http://schemas.microsoft.com/office/drawing/2014/chart" uri="{C3380CC4-5D6E-409C-BE32-E72D297353CC}">
                <c16:uniqueId val="{00000001-F797-4FCC-B6C4-325057D6CEC6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2-F797-4FCC-B6C4-325057D6CEC6}"/>
              </c:ext>
            </c:extLst>
          </c:dPt>
          <c:dPt>
            <c:idx val="3"/>
            <c:bubble3D val="0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3-F797-4FCC-B6C4-325057D6CEC6}"/>
              </c:ext>
            </c:extLst>
          </c:dPt>
          <c:dLbls>
            <c:dLbl>
              <c:idx val="0"/>
              <c:layout>
                <c:manualLayout>
                  <c:x val="0.12109001703548654"/>
                  <c:y val="3.5843338731594711E-2"/>
                </c:manualLayout>
              </c:layout>
              <c:spPr>
                <a:solidFill>
                  <a:srgbClr val="0099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97-4FCC-B6C4-325057D6CEC6}"/>
                </c:ext>
              </c:extLst>
            </c:dLbl>
            <c:dLbl>
              <c:idx val="1"/>
              <c:layout>
                <c:manualLayout>
                  <c:x val="-5.8832239720035026E-2"/>
                  <c:y val="-3.056160788120664E-2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7-4FCC-B6C4-325057D6CE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SIHOCHAC!$I$22:$I$23</c:f>
              <c:strCache>
                <c:ptCount val="2"/>
                <c:pt idx="0">
                  <c:v>PRI</c:v>
                </c:pt>
                <c:pt idx="1">
                  <c:v>MORENA</c:v>
                </c:pt>
              </c:strCache>
            </c:strRef>
          </c:cat>
          <c:val>
            <c:numRef>
              <c:f>SIHOCHAC!$L$22:$L$23</c:f>
              <c:numCache>
                <c:formatCode>0.0000%</c:formatCode>
                <c:ptCount val="2"/>
                <c:pt idx="0">
                  <c:v>0.16666666666666666</c:v>
                </c:pt>
                <c:pt idx="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97-4FCC-B6C4-325057D6CEC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2914-40C0-8E07-B0C2273348E3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914-40C0-8E07-B0C2273348E3}"/>
              </c:ext>
            </c:extLst>
          </c:dPt>
          <c:dLbls>
            <c:dLbl>
              <c:idx val="0"/>
              <c:layout>
                <c:manualLayout>
                  <c:x val="-0.2084900230844639"/>
                  <c:y val="5.3944499009505417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14-40C0-8E07-B0C2273348E3}"/>
                </c:ext>
              </c:extLst>
            </c:dLbl>
            <c:dLbl>
              <c:idx val="1"/>
              <c:layout>
                <c:manualLayout>
                  <c:x val="0.19182746734971381"/>
                  <c:y val="-0.11271939316253538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14-40C0-8E07-B0C2273348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('CARRILLO PUERTO'!$K$9,'CARRILLO PUERTO'!$M$9)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('CARRILLO PUERTO'!$K$14,'CARRILLO PUERTO'!$M$14)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14-40C0-8E07-B0C2273348E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3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057B-44D3-87EB-41AE512C1FC8}"/>
              </c:ext>
            </c:extLst>
          </c:dPt>
          <c:dPt>
            <c:idx val="1"/>
            <c:bubble3D val="0"/>
            <c:explosion val="11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057B-44D3-87EB-41AE512C1FC8}"/>
              </c:ext>
            </c:extLst>
          </c:dPt>
          <c:dPt>
            <c:idx val="2"/>
            <c:bubble3D val="0"/>
            <c:explosion val="7"/>
            <c:extLst>
              <c:ext xmlns:c16="http://schemas.microsoft.com/office/drawing/2014/chart" uri="{C3380CC4-5D6E-409C-BE32-E72D297353CC}">
                <c16:uniqueId val="{00000002-057B-44D3-87EB-41AE512C1FC8}"/>
              </c:ext>
            </c:extLst>
          </c:dPt>
          <c:dPt>
            <c:idx val="3"/>
            <c:bubble3D val="0"/>
            <c:explosion val="7"/>
            <c:extLst>
              <c:ext xmlns:c16="http://schemas.microsoft.com/office/drawing/2014/chart" uri="{C3380CC4-5D6E-409C-BE32-E72D297353CC}">
                <c16:uniqueId val="{00000003-057B-44D3-87EB-41AE512C1FC8}"/>
              </c:ext>
            </c:extLst>
          </c:dPt>
          <c:dLbls>
            <c:dLbl>
              <c:idx val="0"/>
              <c:layout>
                <c:manualLayout>
                  <c:x val="-4.407382812088248E-2"/>
                  <c:y val="-0.31259051522669268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7B-44D3-87EB-41AE512C1FC8}"/>
                </c:ext>
              </c:extLst>
            </c:dLbl>
            <c:dLbl>
              <c:idx val="1"/>
              <c:layout>
                <c:manualLayout>
                  <c:x val="-4.2506192750002648E-2"/>
                  <c:y val="-1.070902096142092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201D9C8F-64E0-40D2-B90A-2720EAAEE0A3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0DB3B790-8B5B-4BCB-BEE8-42E8AE776492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0099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7B-44D3-87EB-41AE512C1FC8}"/>
                </c:ext>
              </c:extLst>
            </c:dLbl>
            <c:dLbl>
              <c:idx val="2"/>
              <c:layout>
                <c:manualLayout>
                  <c:x val="1.5929966585502112E-2"/>
                  <c:y val="-0.33837809657354501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fld id="{9F3FC85D-16E2-45E2-AE10-2F31DD703C4B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3CEF4DA8-0952-4E7A-9AC4-E0490C31B935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C00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57B-44D3-87EB-41AE512C1FC8}"/>
                </c:ext>
              </c:extLst>
            </c:dLbl>
            <c:dLbl>
              <c:idx val="3"/>
              <c:layout>
                <c:manualLayout>
                  <c:x val="2.7019574360433868E-2"/>
                  <c:y val="-2.4287563369647287E-2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7B-44D3-87EB-41AE512C1F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'CARRILLO PUERTO'!$I$22:$I$24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MORENA</c:v>
                </c:pt>
              </c:strCache>
            </c:strRef>
          </c:cat>
          <c:val>
            <c:numRef>
              <c:f>'CARRILLO PUERTO'!$L$22:$L$24</c:f>
              <c:numCache>
                <c:formatCode>0.0000%</c:formatCode>
                <c:ptCount val="3"/>
                <c:pt idx="0">
                  <c:v>0.33333333333333331</c:v>
                </c:pt>
                <c:pt idx="1">
                  <c:v>0.5</c:v>
                </c:pt>
                <c:pt idx="2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7B-44D3-87EB-41AE512C1FC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F72-45AE-B328-850909E96517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F72-45AE-B328-850909E96517}"/>
              </c:ext>
            </c:extLst>
          </c:dPt>
          <c:dLbls>
            <c:dLbl>
              <c:idx val="0"/>
              <c:layout>
                <c:manualLayout>
                  <c:x val="-0.17636150902823888"/>
                  <c:y val="0.180086897171680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72-45AE-B328-850909E96517}"/>
                </c:ext>
              </c:extLst>
            </c:dLbl>
            <c:dLbl>
              <c:idx val="1"/>
              <c:layout>
                <c:manualLayout>
                  <c:x val="0.16371501755051704"/>
                  <c:y val="-0.31074894707928985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72-45AE-B328-850909E965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(POMUCH!$K$9,POMUCH!$M$9)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(POMUCH!$K$14,POMUCH!$M$14)</c:f>
              <c:numCache>
                <c:formatCode>0.0000%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72-45AE-B328-850909E9651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13"/>
            <c:spPr>
              <a:solidFill>
                <a:srgbClr val="663300"/>
              </a:solidFill>
            </c:spPr>
            <c:extLst>
              <c:ext xmlns:c16="http://schemas.microsoft.com/office/drawing/2014/chart" uri="{C3380CC4-5D6E-409C-BE32-E72D297353CC}">
                <c16:uniqueId val="{00000000-F1F0-41C0-A721-187D05C4B497}"/>
              </c:ext>
            </c:extLst>
          </c:dPt>
          <c:dPt>
            <c:idx val="1"/>
            <c:bubble3D val="0"/>
            <c:explosion val="7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1F0-41C0-A721-187D05C4B497}"/>
              </c:ext>
            </c:extLst>
          </c:dPt>
          <c:dPt>
            <c:idx val="2"/>
            <c:bubble3D val="0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2-F1F0-41C0-A721-187D05C4B497}"/>
              </c:ext>
            </c:extLst>
          </c:dPt>
          <c:dLbls>
            <c:dLbl>
              <c:idx val="0"/>
              <c:layout>
                <c:manualLayout>
                  <c:x val="6.5282863738418268E-2"/>
                  <c:y val="-4.6196742530471374E-2"/>
                </c:manualLayout>
              </c:layout>
              <c:spPr>
                <a:solidFill>
                  <a:srgbClr val="6633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F0-41C0-A721-187D05C4B497}"/>
                </c:ext>
              </c:extLst>
            </c:dLbl>
            <c:dLbl>
              <c:idx val="1"/>
              <c:layout>
                <c:manualLayout>
                  <c:x val="-8.6112639534516019E-2"/>
                  <c:y val="-1.0680616977672312E-2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F0-41C0-A721-187D05C4B4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POMUCH!$I$22:$I$23</c:f>
              <c:strCache>
                <c:ptCount val="2"/>
                <c:pt idx="0">
                  <c:v>PT</c:v>
                </c:pt>
                <c:pt idx="1">
                  <c:v>MOVIMIENTO CIUDADANO</c:v>
                </c:pt>
              </c:strCache>
            </c:strRef>
          </c:cat>
          <c:val>
            <c:numRef>
              <c:f>POMUCH!$L$22:$L$23</c:f>
              <c:numCache>
                <c:formatCode>0.0000%</c:formatCode>
                <c:ptCount val="2"/>
                <c:pt idx="0">
                  <c:v>0.16666666666666666</c:v>
                </c:pt>
                <c:pt idx="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F0-41C0-A721-187D05C4B49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00D4-420E-A84F-3F5A3C0F87AD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0D4-420E-A84F-3F5A3C0F87AD}"/>
              </c:ext>
            </c:extLst>
          </c:dPt>
          <c:dLbls>
            <c:dLbl>
              <c:idx val="0"/>
              <c:layout>
                <c:manualLayout>
                  <c:x val="-0.20447395882743588"/>
                  <c:y val="-6.3663370749984923E-4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D4-420E-A84F-3F5A3C0F87AD}"/>
                </c:ext>
              </c:extLst>
            </c:dLbl>
            <c:dLbl>
              <c:idx val="1"/>
              <c:layout>
                <c:manualLayout>
                  <c:x val="0.17977959080416167"/>
                  <c:y val="3.8428762838211648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D4-420E-A84F-3F5A3C0F87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('BOLONCHÉN DE REJÓN'!$K$9,'BOLONCHÉN DE REJÓN'!$M$9)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('BOLONCHÉN DE REJÓN'!$K$14,'BOLONCHÉN DE REJÓN'!$M$14)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D4-420E-A84F-3F5A3C0F87A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5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0-6474-4FE4-B9FA-A0E97038CC45}"/>
              </c:ext>
            </c:extLst>
          </c:dPt>
          <c:dPt>
            <c:idx val="1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474-4FE4-B9FA-A0E97038CC45}"/>
              </c:ext>
            </c:extLst>
          </c:dPt>
          <c:dPt>
            <c:idx val="2"/>
            <c:bubble3D val="0"/>
            <c:explosion val="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2-6474-4FE4-B9FA-A0E97038CC45}"/>
              </c:ext>
            </c:extLst>
          </c:dPt>
          <c:dPt>
            <c:idx val="3"/>
            <c:bubble3D val="0"/>
            <c:explosion val="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3-6474-4FE4-B9FA-A0E97038CC45}"/>
              </c:ext>
            </c:extLst>
          </c:dPt>
          <c:dLbls>
            <c:dLbl>
              <c:idx val="0"/>
              <c:layout>
                <c:manualLayout>
                  <c:x val="2.8574139075988988E-2"/>
                  <c:y val="-2.2339553446230186E-2"/>
                </c:manualLayout>
              </c:layout>
              <c:spPr>
                <a:solidFill>
                  <a:srgbClr val="0099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74-4FE4-B9FA-A0E97038CC45}"/>
                </c:ext>
              </c:extLst>
            </c:dLbl>
            <c:dLbl>
              <c:idx val="1"/>
              <c:layout>
                <c:manualLayout>
                  <c:x val="4.2033962622142124E-2"/>
                  <c:y val="-6.6896774889440239E-3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4-4FE4-B9FA-A0E97038CC45}"/>
                </c:ext>
              </c:extLst>
            </c:dLbl>
            <c:dLbl>
              <c:idx val="2"/>
              <c:layout>
                <c:manualLayout>
                  <c:x val="6.9105819603874821E-4"/>
                  <c:y val="-0.22588142235645201"/>
                </c:manualLayout>
              </c:layout>
              <c:spPr>
                <a:solidFill>
                  <a:srgbClr val="99CC00"/>
                </a:solidFill>
              </c:spPr>
              <c:txPr>
                <a:bodyPr/>
                <a:lstStyle/>
                <a:p>
                  <a:pPr>
                    <a:defRPr b="1"/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74-4FE4-B9FA-A0E97038CC45}"/>
                </c:ext>
              </c:extLst>
            </c:dLbl>
            <c:dLbl>
              <c:idx val="3"/>
              <c:layout>
                <c:manualLayout>
                  <c:x val="-0.13950647735298149"/>
                  <c:y val="1.3698630136986301E-2"/>
                </c:manualLayout>
              </c:layout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74-4FE4-B9FA-A0E97038CC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'BOLONCHÉN DE REJÓN'!$I$22:$I$23</c:f>
              <c:strCache>
                <c:ptCount val="2"/>
                <c:pt idx="0">
                  <c:v>PRI</c:v>
                </c:pt>
                <c:pt idx="1">
                  <c:v>MOVIMIENTO CIUDADANO</c:v>
                </c:pt>
              </c:strCache>
            </c:strRef>
          </c:cat>
          <c:val>
            <c:numRef>
              <c:f>'BOLONCHÉN DE REJÓN'!$L$22:$L$23</c:f>
              <c:numCache>
                <c:formatCode>0.0000%</c:formatCode>
                <c:ptCount val="2"/>
                <c:pt idx="0">
                  <c:v>0.16666666666666666</c:v>
                </c:pt>
                <c:pt idx="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74-4FE4-B9FA-A0E97038CC4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F44-4341-865A-0C10A2B9C733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F44-4341-865A-0C10A2B9C733}"/>
              </c:ext>
            </c:extLst>
          </c:dPt>
          <c:dLbls>
            <c:dLbl>
              <c:idx val="0"/>
              <c:layout>
                <c:manualLayout>
                  <c:x val="-0.1800792882328224"/>
                  <c:y val="-3.8739125949867552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44-4341-865A-0C10A2B9C733}"/>
                </c:ext>
              </c:extLst>
            </c:dLbl>
            <c:dLbl>
              <c:idx val="1"/>
              <c:layout>
                <c:manualLayout>
                  <c:x val="0.18275176449811517"/>
                  <c:y val="-3.7107015553186858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44-4341-865A-0C10A2B9C7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(DZIBALCHÉN!$K$9,DZIBALCHÉN!$M$9)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(DZIBALCHÉN!$K$14,DZIBALCHÉN!$M$14)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4-4341-865A-0C10A2B9C73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12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22E1-4D37-89DA-4B0B8EB10155}"/>
              </c:ext>
            </c:extLst>
          </c:dPt>
          <c:dPt>
            <c:idx val="1"/>
            <c:bubble3D val="0"/>
            <c:explosion val="9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22E1-4D37-89DA-4B0B8EB10155}"/>
              </c:ext>
            </c:extLst>
          </c:dPt>
          <c:dPt>
            <c:idx val="2"/>
            <c:bubble3D val="0"/>
            <c:explosion val="8"/>
            <c:extLst>
              <c:ext xmlns:c16="http://schemas.microsoft.com/office/drawing/2014/chart" uri="{C3380CC4-5D6E-409C-BE32-E72D297353CC}">
                <c16:uniqueId val="{00000002-22E1-4D37-89DA-4B0B8EB10155}"/>
              </c:ext>
            </c:extLst>
          </c:dPt>
          <c:dPt>
            <c:idx val="3"/>
            <c:bubble3D val="0"/>
            <c:explosion val="5"/>
            <c:extLst>
              <c:ext xmlns:c16="http://schemas.microsoft.com/office/drawing/2014/chart" uri="{C3380CC4-5D6E-409C-BE32-E72D297353CC}">
                <c16:uniqueId val="{00000003-22E1-4D37-89DA-4B0B8EB10155}"/>
              </c:ext>
            </c:extLst>
          </c:dPt>
          <c:dLbls>
            <c:dLbl>
              <c:idx val="0"/>
              <c:layout>
                <c:manualLayout>
                  <c:x val="5.5747399044998917E-2"/>
                  <c:y val="-1.1066048250817969E-2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E1-4D37-89DA-4B0B8EB10155}"/>
                </c:ext>
              </c:extLst>
            </c:dLbl>
            <c:dLbl>
              <c:idx val="1"/>
              <c:layout>
                <c:manualLayout>
                  <c:x val="3.9289125003952818E-2"/>
                  <c:y val="-2.5984251968503951E-3"/>
                </c:manualLayout>
              </c:layout>
              <c:spPr>
                <a:solidFill>
                  <a:srgbClr val="0099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E1-4D37-89DA-4B0B8EB10155}"/>
                </c:ext>
              </c:extLst>
            </c:dLbl>
            <c:dLbl>
              <c:idx val="2"/>
              <c:layout>
                <c:manualLayout>
                  <c:x val="-9.0481046928643838E-2"/>
                  <c:y val="0.11957186202788481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21A36ED7-B854-451F-9D38-93E3DBD704FC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ADD309A4-2370-488B-BCCD-2610F0A7DC08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C00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2E1-4D37-89DA-4B0B8EB10155}"/>
                </c:ext>
              </c:extLst>
            </c:dLbl>
            <c:dLbl>
              <c:idx val="3"/>
              <c:layout>
                <c:manualLayout>
                  <c:x val="-0.10901601155277277"/>
                  <c:y val="2.0547945205479465E-2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E1-4D37-89DA-4B0B8EB101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DZIBALCHÉN!$I$22:$I$24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MORENA</c:v>
                </c:pt>
              </c:strCache>
            </c:strRef>
          </c:cat>
          <c:val>
            <c:numRef>
              <c:f>DZIBALCHÉN!$L$22:$L$24</c:f>
              <c:numCache>
                <c:formatCode>0.0000%</c:formatCode>
                <c:ptCount val="3"/>
                <c:pt idx="0">
                  <c:v>0.33333333333333331</c:v>
                </c:pt>
                <c:pt idx="1">
                  <c:v>0.5</c:v>
                </c:pt>
                <c:pt idx="2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E1-4D37-89DA-4B0B8EB1015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0-8072-4558-8512-8273EEF54B7B}"/>
              </c:ext>
            </c:extLst>
          </c:dPt>
          <c:dPt>
            <c:idx val="1"/>
            <c:bubble3D val="0"/>
            <c:explosion val="12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1-8072-4558-8512-8273EEF54B7B}"/>
              </c:ext>
            </c:extLst>
          </c:dPt>
          <c:dPt>
            <c:idx val="2"/>
            <c:bubble3D val="0"/>
            <c:explosion val="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2-8072-4558-8512-8273EEF54B7B}"/>
              </c:ext>
            </c:extLst>
          </c:dPt>
          <c:dPt>
            <c:idx val="3"/>
            <c:bubble3D val="0"/>
            <c:explosion val="7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8072-4558-8512-8273EEF54B7B}"/>
              </c:ext>
            </c:extLst>
          </c:dPt>
          <c:dLbls>
            <c:dLbl>
              <c:idx val="0"/>
              <c:layout>
                <c:manualLayout>
                  <c:x val="1.6622922134733166E-4"/>
                  <c:y val="-0.22615763938598585"/>
                </c:manualLayout>
              </c:layout>
              <c:spPr>
                <a:solidFill>
                  <a:srgbClr val="0099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72-4558-8512-8273EEF54B7B}"/>
                </c:ext>
              </c:extLst>
            </c:dLbl>
            <c:dLbl>
              <c:idx val="1"/>
              <c:layout>
                <c:manualLayout>
                  <c:x val="-9.2970517239561887E-2"/>
                  <c:y val="-3.0452557066730297E-2"/>
                </c:manualLayout>
              </c:layout>
              <c:spPr>
                <a:solidFill>
                  <a:srgbClr val="FF6600"/>
                </a:solidFill>
              </c:spPr>
              <c:txPr>
                <a:bodyPr/>
                <a:lstStyle/>
                <a:p>
                  <a:pPr>
                    <a:defRPr b="1"/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72-4558-8512-8273EEF54B7B}"/>
                </c:ext>
              </c:extLst>
            </c:dLbl>
            <c:dLbl>
              <c:idx val="2"/>
              <c:layout>
                <c:manualLayout>
                  <c:x val="0"/>
                  <c:y val="-0.33043784299689821"/>
                </c:manualLayout>
              </c:layout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72-4558-8512-8273EEF54B7B}"/>
                </c:ext>
              </c:extLst>
            </c:dLbl>
            <c:dLbl>
              <c:idx val="3"/>
              <c:layout>
                <c:manualLayout>
                  <c:x val="-1.0963960830197433E-2"/>
                  <c:y val="-1.8218006840054084E-2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72-4558-8512-8273EEF54B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TIXMUCUY!$I$22:$I$23</c:f>
              <c:strCache>
                <c:ptCount val="2"/>
                <c:pt idx="0">
                  <c:v>PRI</c:v>
                </c:pt>
                <c:pt idx="1">
                  <c:v>MOVIMIENTO CIUDADANO</c:v>
                </c:pt>
              </c:strCache>
            </c:strRef>
          </c:cat>
          <c:val>
            <c:numRef>
              <c:f>TIXMUCUY!$L$22:$L$23</c:f>
              <c:numCache>
                <c:formatCode>0.0000%</c:formatCode>
                <c:ptCount val="2"/>
                <c:pt idx="0">
                  <c:v>0.16666666666666666</c:v>
                </c:pt>
                <c:pt idx="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72-4558-8512-8273EEF54B7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DD2B-4A48-B8D5-850DBC2AAB46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D2B-4A48-B8D5-850DBC2AAB46}"/>
              </c:ext>
            </c:extLst>
          </c:dPt>
          <c:dLbls>
            <c:dLbl>
              <c:idx val="0"/>
              <c:layout>
                <c:manualLayout>
                  <c:x val="-0.18394626425757105"/>
                  <c:y val="6.0482068562390402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2B-4A48-B8D5-850DBC2AAB46}"/>
                </c:ext>
              </c:extLst>
            </c:dLbl>
            <c:dLbl>
              <c:idx val="1"/>
              <c:layout>
                <c:manualLayout>
                  <c:x val="0.18706603089926976"/>
                  <c:y val="-8.9846301963346278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2B-4A48-B8D5-850DBC2AAB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(UKUM!$K$9,UKUM!$M$9)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(UKUM!$K$14,UKUM!$M$14)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2B-4A48-B8D5-850DBC2AAB4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4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AF77-46A0-90B3-863DD610B9C9}"/>
              </c:ext>
            </c:extLst>
          </c:dPt>
          <c:dPt>
            <c:idx val="1"/>
            <c:bubble3D val="0"/>
            <c:explosion val="5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AF77-46A0-90B3-863DD610B9C9}"/>
              </c:ext>
            </c:extLst>
          </c:dPt>
          <c:dPt>
            <c:idx val="2"/>
            <c:bubble3D val="0"/>
            <c:explosion val="7"/>
            <c:extLst>
              <c:ext xmlns:c16="http://schemas.microsoft.com/office/drawing/2014/chart" uri="{C3380CC4-5D6E-409C-BE32-E72D297353CC}">
                <c16:uniqueId val="{00000002-AF77-46A0-90B3-863DD610B9C9}"/>
              </c:ext>
            </c:extLst>
          </c:dPt>
          <c:dPt>
            <c:idx val="3"/>
            <c:bubble3D val="0"/>
            <c:explosion val="6"/>
            <c:extLst>
              <c:ext xmlns:c16="http://schemas.microsoft.com/office/drawing/2014/chart" uri="{C3380CC4-5D6E-409C-BE32-E72D297353CC}">
                <c16:uniqueId val="{00000003-AF77-46A0-90B3-863DD610B9C9}"/>
              </c:ext>
            </c:extLst>
          </c:dPt>
          <c:dLbls>
            <c:dLbl>
              <c:idx val="0"/>
              <c:layout>
                <c:manualLayout>
                  <c:x val="-4.4611111111111129E-2"/>
                  <c:y val="-0.31044511559342752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77-46A0-90B3-863DD610B9C9}"/>
                </c:ext>
              </c:extLst>
            </c:dLbl>
            <c:dLbl>
              <c:idx val="1"/>
              <c:layout>
                <c:manualLayout>
                  <c:x val="-2.6752172315693292E-2"/>
                  <c:y val="1.1077604661119487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444570F6-668D-47FB-A5C7-2ECD32492E26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F6401320-027F-4C24-951D-7312D88E9628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0099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F77-46A0-90B3-863DD610B9C9}"/>
                </c:ext>
              </c:extLst>
            </c:dLbl>
            <c:dLbl>
              <c:idx val="2"/>
              <c:layout>
                <c:manualLayout>
                  <c:x val="6.4166666666666703E-3"/>
                  <c:y val="-0.31796785675763145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fld id="{29E65356-96C1-418F-8334-96C15470BF90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57523467-2939-4F38-B3BE-C3D93ABF8F97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C00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F77-46A0-90B3-863DD610B9C9}"/>
                </c:ext>
              </c:extLst>
            </c:dLbl>
            <c:dLbl>
              <c:idx val="3"/>
              <c:layout>
                <c:manualLayout>
                  <c:x val="2.5444881889763793E-2"/>
                  <c:y val="-2.6248876424693503E-2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77-46A0-90B3-863DD610B9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UKUM!$I$22:$I$24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MORENA</c:v>
                </c:pt>
              </c:strCache>
            </c:strRef>
          </c:cat>
          <c:val>
            <c:numRef>
              <c:f>UKUM!$L$22:$L$24</c:f>
              <c:numCache>
                <c:formatCode>0.0000%</c:formatCode>
                <c:ptCount val="3"/>
                <c:pt idx="0">
                  <c:v>0.5</c:v>
                </c:pt>
                <c:pt idx="1">
                  <c:v>0.33333333333333331</c:v>
                </c:pt>
                <c:pt idx="2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77-46A0-90B3-863DD610B9C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A796-4BAA-88A3-770413CD3C92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796-4BAA-88A3-770413CD3C92}"/>
              </c:ext>
            </c:extLst>
          </c:dPt>
          <c:dLbls>
            <c:dLbl>
              <c:idx val="0"/>
              <c:layout>
                <c:manualLayout>
                  <c:x val="-0.16832938051418289"/>
                  <c:y val="0.18008629603117804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96-4BAA-88A3-770413CD3C92}"/>
                </c:ext>
              </c:extLst>
            </c:dLbl>
            <c:dLbl>
              <c:idx val="1"/>
              <c:layout>
                <c:manualLayout>
                  <c:x val="0.15969926951902114"/>
                  <c:y val="-0.29774268273284055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96-4BAA-88A3-770413CD3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(TINÚN!$K$9,TINÚN!$M$9)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(TINÚN!$K$14,TINÚN!$M$14)</c:f>
              <c:numCache>
                <c:formatCode>0.0000%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96-4BAA-88A3-770413CD3C9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2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2E7E-4761-8B82-53C6FC3B6080}"/>
              </c:ext>
            </c:extLst>
          </c:dPt>
          <c:dPt>
            <c:idx val="1"/>
            <c:bubble3D val="0"/>
            <c:explosion val="4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2E7E-4761-8B82-53C6FC3B6080}"/>
              </c:ext>
            </c:extLst>
          </c:dPt>
          <c:dPt>
            <c:idx val="2"/>
            <c:bubble3D val="0"/>
            <c:explosion val="8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2-2E7E-4761-8B82-53C6FC3B6080}"/>
              </c:ext>
            </c:extLst>
          </c:dPt>
          <c:dPt>
            <c:idx val="3"/>
            <c:bubble3D val="0"/>
            <c:explosion val="10"/>
            <c:extLst>
              <c:ext xmlns:c16="http://schemas.microsoft.com/office/drawing/2014/chart" uri="{C3380CC4-5D6E-409C-BE32-E72D297353CC}">
                <c16:uniqueId val="{00000003-2E7E-4761-8B82-53C6FC3B6080}"/>
              </c:ext>
            </c:extLst>
          </c:dPt>
          <c:dLbls>
            <c:dLbl>
              <c:idx val="0"/>
              <c:layout>
                <c:manualLayout>
                  <c:x val="-3.1337950226101252E-2"/>
                  <c:y val="-0.27665156581454736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7E-4761-8B82-53C6FC3B6080}"/>
                </c:ext>
              </c:extLst>
            </c:dLbl>
            <c:dLbl>
              <c:idx val="1"/>
              <c:layout>
                <c:manualLayout>
                  <c:x val="-5.1164462085179843E-2"/>
                  <c:y val="-2.5276148992014295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4B15DD4A-C6CF-46FF-B892-932364F714A1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2335AEAD-BF22-4FA5-9B83-C9E25CCCB53D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0099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7E-4761-8B82-53C6FC3B6080}"/>
                </c:ext>
              </c:extLst>
            </c:dLbl>
            <c:dLbl>
              <c:idx val="2"/>
              <c:layout>
                <c:manualLayout>
                  <c:x val="1.8725400288819333E-2"/>
                  <c:y val="-0.32070398734404804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fld id="{AD857142-3FF4-452A-855D-A67D3A1EBD8B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382C962A-FC6F-47AC-AA7C-6EFD77881E03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solidFill>
                  <a:srgbClr val="FFFF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E7E-4761-8B82-53C6FC3B6080}"/>
                </c:ext>
              </c:extLst>
            </c:dLbl>
            <c:dLbl>
              <c:idx val="3"/>
              <c:layout>
                <c:manualLayout>
                  <c:x val="2.2518420137241865E-2"/>
                  <c:y val="-2.8857728400388312E-2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7E-4761-8B82-53C6FC3B60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TINÚN!$I$22:$I$25</c:f>
              <c:strCache>
                <c:ptCount val="4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  <c:pt idx="3">
                  <c:v>MORENA</c:v>
                </c:pt>
              </c:strCache>
            </c:strRef>
          </c:cat>
          <c:val>
            <c:numRef>
              <c:f>TINÚN!$L$22:$L$25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0.5</c:v>
                </c:pt>
                <c:pt idx="2">
                  <c:v>0.16666666666666666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7E-4761-8B82-53C6FC3B608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3FBF-4270-906F-66A416CADC5E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FBF-4270-906F-66A416CADC5E}"/>
              </c:ext>
            </c:extLst>
          </c:dPt>
          <c:dLbls>
            <c:dLbl>
              <c:idx val="0"/>
              <c:layout>
                <c:manualLayout>
                  <c:x val="-0.19242576605635131"/>
                  <c:y val="-6.3646906715941743E-4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BF-4270-906F-66A416CADC5E}"/>
                </c:ext>
              </c:extLst>
            </c:dLbl>
            <c:dLbl>
              <c:idx val="1"/>
              <c:layout>
                <c:manualLayout>
                  <c:x val="0.18379565506118981"/>
                  <c:y val="-1.082052904063528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BF-4270-906F-66A416CADC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(CENTENARIO!$K$9,CENTENARIO!$M$9)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(CENTENARIO!$K$14,CENTENARIO!$M$14)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BF-4270-906F-66A416CADC5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12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0-FA71-4033-9667-1A676C75A792}"/>
              </c:ext>
            </c:extLst>
          </c:dPt>
          <c:dPt>
            <c:idx val="1"/>
            <c:bubble3D val="0"/>
            <c:explosion val="9"/>
            <c:extLst>
              <c:ext xmlns:c16="http://schemas.microsoft.com/office/drawing/2014/chart" uri="{C3380CC4-5D6E-409C-BE32-E72D297353CC}">
                <c16:uniqueId val="{00000001-FA71-4033-9667-1A676C75A792}"/>
              </c:ext>
            </c:extLst>
          </c:dPt>
          <c:dPt>
            <c:idx val="2"/>
            <c:bubble3D val="0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2-FA71-4033-9667-1A676C75A792}"/>
              </c:ext>
            </c:extLst>
          </c:dPt>
          <c:dLbls>
            <c:dLbl>
              <c:idx val="0"/>
              <c:layout>
                <c:manualLayout>
                  <c:x val="8.8453740157480379E-2"/>
                  <c:y val="1.7555819221227491E-2"/>
                </c:manualLayout>
              </c:layout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 b="1"/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71-4033-9667-1A676C75A792}"/>
                </c:ext>
              </c:extLst>
            </c:dLbl>
            <c:dLbl>
              <c:idx val="1"/>
              <c:layout>
                <c:manualLayout>
                  <c:x val="-0.11083573928258972"/>
                  <c:y val="-7.1725811670801429E-2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71-4033-9667-1A676C75A7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CENTENARIO!$I$22:$I$23</c:f>
              <c:strCache>
                <c:ptCount val="2"/>
                <c:pt idx="0">
                  <c:v>PRD</c:v>
                </c:pt>
                <c:pt idx="1">
                  <c:v>MORENA</c:v>
                </c:pt>
              </c:strCache>
            </c:strRef>
          </c:cat>
          <c:val>
            <c:numRef>
              <c:f>CENTENARIO!$L$22:$L$23</c:f>
              <c:numCache>
                <c:formatCode>0.0000%</c:formatCode>
                <c:ptCount val="2"/>
                <c:pt idx="0">
                  <c:v>0.16666666666666666</c:v>
                </c:pt>
                <c:pt idx="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71-4033-9667-1A676C75A79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CA93-43E8-86D3-9BB968E052E7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A93-43E8-86D3-9BB968E052E7}"/>
              </c:ext>
            </c:extLst>
          </c:dPt>
          <c:dLbls>
            <c:dLbl>
              <c:idx val="0"/>
              <c:layout>
                <c:manualLayout>
                  <c:x val="-0.17606372289310704"/>
                  <c:y val="2.6555664916885324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93-43E8-86D3-9BB968E052E7}"/>
                </c:ext>
              </c:extLst>
            </c:dLbl>
            <c:dLbl>
              <c:idx val="1"/>
              <c:layout>
                <c:manualLayout>
                  <c:x val="0.18290065829938312"/>
                  <c:y val="-1.9835411198600175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93-43E8-86D3-9BB968E052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('DIVISIÓN DEL NORTE'!$K$9,'DIVISIÓN DEL NORTE'!$M$9)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('DIVISIÓN DEL NORTE'!$K$14,'DIVISIÓN DEL NORTE'!$M$14)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93-43E8-86D3-9BB968E052E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13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64CC-45AA-9F75-8D0A856626B5}"/>
              </c:ext>
            </c:extLst>
          </c:dPt>
          <c:dPt>
            <c:idx val="1"/>
            <c:bubble3D val="0"/>
            <c:explosion val="6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64CC-45AA-9F75-8D0A856626B5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2-64CC-45AA-9F75-8D0A856626B5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1036-4E85-A7B0-F179367CFDB6}"/>
              </c:ext>
            </c:extLst>
          </c:dPt>
          <c:dLbls>
            <c:dLbl>
              <c:idx val="0"/>
              <c:layout>
                <c:manualLayout>
                  <c:x val="5.6425175768691535E-2"/>
                  <c:y val="-6.3890986229461089E-3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CC-45AA-9F75-8D0A856626B5}"/>
                </c:ext>
              </c:extLst>
            </c:dLbl>
            <c:dLbl>
              <c:idx val="1"/>
              <c:layout>
                <c:manualLayout>
                  <c:x val="-0.10296345486934615"/>
                  <c:y val="-9.7216050048538449E-2"/>
                </c:manualLayout>
              </c:layout>
              <c:spPr>
                <a:solidFill>
                  <a:srgbClr val="0099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CC-45AA-9F75-8D0A856626B5}"/>
                </c:ext>
              </c:extLst>
            </c:dLbl>
            <c:dLbl>
              <c:idx val="2"/>
              <c:layout>
                <c:manualLayout>
                  <c:x val="-2.3597137872351719E-2"/>
                  <c:y val="-0.17322329206785878"/>
                </c:manualLayout>
              </c:layout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CC-45AA-9F75-8D0A856626B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b="1"/>
                    </a:pPr>
                    <a:fld id="{7A45A562-21C5-409F-8219-D4EA890D7C5C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D31BE125-AA63-4A86-BD26-35787C3A2454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chemeClr val="accent6">
                    <a:lumMod val="75000"/>
                  </a:schemeClr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1036-4E85-A7B0-F179367CFD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'DIVISIÓN DEL NORTE'!$I$22:$I$25</c:f>
              <c:strCache>
                <c:ptCount val="4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  <c:pt idx="3">
                  <c:v>MOVIMIENTO CIUDADANO</c:v>
                </c:pt>
              </c:strCache>
            </c:strRef>
          </c:cat>
          <c:val>
            <c:numRef>
              <c:f>'DIVISIÓN DEL NORTE'!$L$22:$L$25</c:f>
              <c:numCache>
                <c:formatCode>0.0000%</c:formatCode>
                <c:ptCount val="4"/>
                <c:pt idx="0">
                  <c:v>0.5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CC-45AA-9F75-8D0A856626B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D01E-43B7-852D-EBEF759424A5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01E-43B7-852D-EBEF759424A5}"/>
              </c:ext>
            </c:extLst>
          </c:dPt>
          <c:dLbls>
            <c:dLbl>
              <c:idx val="0"/>
              <c:layout>
                <c:manualLayout>
                  <c:x val="-0.16907484882255147"/>
                  <c:y val="0.12901574803149599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1E-43B7-852D-EBEF759424A5}"/>
                </c:ext>
              </c:extLst>
            </c:dLbl>
            <c:dLbl>
              <c:idx val="1"/>
              <c:layout>
                <c:manualLayout>
                  <c:x val="0.17174702060154315"/>
                  <c:y val="-0.12642880577427829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1E-43B7-852D-EBEF759424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('MIGUEL HIDALGO Y COSTILLA'!$K$9,'MIGUEL HIDALGO Y COSTILLA'!$M$9)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('MIGUEL HIDALGO Y COSTILLA'!$K$14,'MIGUEL HIDALGO Y COSTILLA'!$M$14)</c:f>
              <c:numCache>
                <c:formatCode>0.0000%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E-43B7-852D-EBEF759424A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" l="0.70000000000000062" r="0.70000000000000062" t="0.750000000000006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6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0-0557-4699-91F6-47AC9950918C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1-0557-4699-91F6-47AC9950918C}"/>
              </c:ext>
            </c:extLst>
          </c:dPt>
          <c:dPt>
            <c:idx val="2"/>
            <c:bubble3D val="0"/>
            <c:explosion val="12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2-0557-4699-91F6-47AC9950918C}"/>
              </c:ext>
            </c:extLst>
          </c:dPt>
          <c:dPt>
            <c:idx val="3"/>
            <c:bubble3D val="0"/>
            <c:explosion val="6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3-0557-4699-91F6-47AC9950918C}"/>
              </c:ext>
            </c:extLst>
          </c:dPt>
          <c:dLbls>
            <c:dLbl>
              <c:idx val="0"/>
              <c:layout>
                <c:manualLayout>
                  <c:x val="4.8626859142607164E-2"/>
                  <c:y val="-1.3770538956603031E-3"/>
                </c:manualLayout>
              </c:layout>
              <c:spPr>
                <a:solidFill>
                  <a:srgbClr val="0099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57-4699-91F6-47AC9950918C}"/>
                </c:ext>
              </c:extLst>
            </c:dLbl>
            <c:dLbl>
              <c:idx val="1"/>
              <c:layout>
                <c:manualLayout>
                  <c:x val="2.2522419072615929E-2"/>
                  <c:y val="1.9892855858771086E-2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57-4699-91F6-47AC9950918C}"/>
                </c:ext>
              </c:extLst>
            </c:dLbl>
            <c:dLbl>
              <c:idx val="2"/>
              <c:layout>
                <c:manualLayout>
                  <c:x val="1.6656777373296776E-4"/>
                  <c:y val="-0.23864997203218449"/>
                </c:manualLayout>
              </c:layout>
              <c:spPr>
                <a:solidFill>
                  <a:srgbClr val="99CC00"/>
                </a:solidFill>
              </c:spPr>
              <c:txPr>
                <a:bodyPr/>
                <a:lstStyle/>
                <a:p>
                  <a:pPr>
                    <a:defRPr b="1"/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57-4699-91F6-47AC9950918C}"/>
                </c:ext>
              </c:extLst>
            </c:dLbl>
            <c:dLbl>
              <c:idx val="3"/>
              <c:layout>
                <c:manualLayout>
                  <c:x val="-6.281700530814506E-2"/>
                  <c:y val="2.2832064024783803E-3"/>
                </c:manualLayout>
              </c:layout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57-4699-91F6-47AC995091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'MIGUEL HIDALGO Y COSTILLA'!$I$22:$I$23</c:f>
              <c:strCache>
                <c:ptCount val="2"/>
                <c:pt idx="0">
                  <c:v>PRI</c:v>
                </c:pt>
                <c:pt idx="1">
                  <c:v>MORENA</c:v>
                </c:pt>
              </c:strCache>
            </c:strRef>
          </c:cat>
          <c:val>
            <c:numRef>
              <c:f>'MIGUEL HIDALGO Y COSTILLA'!$L$22:$L$23</c:f>
              <c:numCache>
                <c:formatCode>0.0000%</c:formatCode>
                <c:ptCount val="2"/>
                <c:pt idx="0">
                  <c:v>0.16666666666666666</c:v>
                </c:pt>
                <c:pt idx="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57-4699-91F6-47AC9950918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" l="0.70000000000000062" r="0.70000000000000062" t="0.750000000000006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9E31-46DA-A1B5-C8DADE7C227D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E31-46DA-A1B5-C8DADE7C227D}"/>
              </c:ext>
            </c:extLst>
          </c:dPt>
          <c:dLbls>
            <c:dLbl>
              <c:idx val="0"/>
              <c:layout>
                <c:manualLayout>
                  <c:x val="-0.2012033298621895"/>
                  <c:y val="-7.8619239188987833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31-46DA-A1B5-C8DADE7C227D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E31-46DA-A1B5-C8DADE7C22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('ALFREDO V. BONFIL'!$K$9,'ALFREDO V. BONFIL'!$M$9)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('ALFREDO V. BONFIL'!$K$14,'ALFREDO V. BONFIL'!$M$14)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31-46DA-A1B5-C8DADE7C227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2E7F-4C0A-AFF9-16346D2943F1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E7F-4C0A-AFF9-16346D2943F1}"/>
              </c:ext>
            </c:extLst>
          </c:dPt>
          <c:dLbls>
            <c:dLbl>
              <c:idx val="0"/>
              <c:layout>
                <c:manualLayout>
                  <c:x val="-0.20045821079593981"/>
                  <c:y val="-6.3646906715941743E-4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7F-4C0A-AFF9-16346D2943F1}"/>
                </c:ext>
              </c:extLst>
            </c:dLbl>
            <c:dLbl>
              <c:idx val="1"/>
              <c:layout>
                <c:manualLayout>
                  <c:x val="0.17977959080416173"/>
                  <c:y val="-2.8505157785509408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7F-4C0A-AFF9-16346D2943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(MONCLOVA!$K$9,MONCLOVA!$M$9)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(MONCLOVA!$K$14,MONCLOVA!$M$14)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7F-4C0A-AFF9-16346D2943F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13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ADE5-44E7-A17E-60FF684DDB93}"/>
              </c:ext>
            </c:extLst>
          </c:dPt>
          <c:dPt>
            <c:idx val="1"/>
            <c:bubble3D val="0"/>
            <c:explosion val="15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ADE5-44E7-A17E-60FF684DDB9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DE5-44E7-A17E-60FF684DDB9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DE5-44E7-A17E-60FF684DDB93}"/>
              </c:ext>
            </c:extLst>
          </c:dPt>
          <c:dLbls>
            <c:dLbl>
              <c:idx val="0"/>
              <c:layout>
                <c:manualLayout>
                  <c:x val="7.6921017402945116E-2"/>
                  <c:y val="1.0117570920073348E-3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E5-44E7-A17E-60FF684DDB93}"/>
                </c:ext>
              </c:extLst>
            </c:dLbl>
            <c:dLbl>
              <c:idx val="1"/>
              <c:layout>
                <c:manualLayout>
                  <c:x val="-7.2484689413823314E-2"/>
                  <c:y val="-4.9393089562434857E-2"/>
                </c:manualLayout>
              </c:layout>
              <c:spPr>
                <a:solidFill>
                  <a:srgbClr val="0099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E5-44E7-A17E-60FF684DDB93}"/>
                </c:ext>
              </c:extLst>
            </c:dLbl>
            <c:dLbl>
              <c:idx val="2"/>
              <c:layout>
                <c:manualLayout>
                  <c:x val="-0.10981396205216652"/>
                  <c:y val="4.0000721559289625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B547BD7F-8287-489B-ADAE-9844FDCA3FE0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B0AA7D08-C471-4EEB-B22D-DE84396EC3A7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C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DE5-44E7-A17E-60FF684DDB93}"/>
                </c:ext>
              </c:extLst>
            </c:dLbl>
            <c:dLbl>
              <c:idx val="3"/>
              <c:layout>
                <c:manualLayout>
                  <c:x val="-4.6128937712420881E-2"/>
                  <c:y val="-3.282337130539095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7D6DA052-84F4-4702-B74B-DA41830EBF4D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8F94E5DC-6550-4C9D-9968-E61A4E446246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C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DE5-44E7-A17E-60FF684DDB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MONCLOVA!$I$22:$I$24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MORENA</c:v>
                </c:pt>
              </c:strCache>
            </c:strRef>
          </c:cat>
          <c:val>
            <c:numRef>
              <c:f>MONCLOVA!$L$22:$L$24</c:f>
              <c:numCache>
                <c:formatCode>0.0000%</c:formatCode>
                <c:ptCount val="3"/>
                <c:pt idx="0">
                  <c:v>0.5</c:v>
                </c:pt>
                <c:pt idx="1">
                  <c:v>0.33333333333333331</c:v>
                </c:pt>
                <c:pt idx="2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E5-44E7-A17E-60FF684DDB9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7F59-4B2B-9187-1B5BE1D66CD0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F59-4B2B-9187-1B5BE1D66CD0}"/>
              </c:ext>
            </c:extLst>
          </c:dPt>
          <c:dLbls>
            <c:dLbl>
              <c:idx val="0"/>
              <c:layout>
                <c:manualLayout>
                  <c:x val="-0.20849002308446399"/>
                  <c:y val="6.089973019106883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9-4B2B-9187-1B5BE1D66CD0}"/>
                </c:ext>
              </c:extLst>
            </c:dLbl>
            <c:dLbl>
              <c:idx val="1"/>
              <c:layout>
                <c:manualLayout>
                  <c:x val="0.18781171931821775"/>
                  <c:y val="3.8428762838211648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59-4B2B-9187-1B5BE1D66C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(CONSTITUCIÓN!$K$9,CONSTITUCIÓN!$M$9)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(CONSTITUCIÓN!$K$14,CONSTITUCIÓN!$M$14)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59-4B2B-9187-1B5BE1D66CD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12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0-34E0-42E5-A34F-E7FE4C22D3DE}"/>
              </c:ext>
            </c:extLst>
          </c:dPt>
          <c:dPt>
            <c:idx val="1"/>
            <c:bubble3D val="0"/>
            <c:explosion val="8"/>
            <c:extLst>
              <c:ext xmlns:c16="http://schemas.microsoft.com/office/drawing/2014/chart" uri="{C3380CC4-5D6E-409C-BE32-E72D297353CC}">
                <c16:uniqueId val="{00000001-34E0-42E5-A34F-E7FE4C22D3DE}"/>
              </c:ext>
            </c:extLst>
          </c:dPt>
          <c:dPt>
            <c:idx val="2"/>
            <c:bubble3D val="0"/>
            <c:explosion val="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2-34E0-42E5-A34F-E7FE4C22D3DE}"/>
              </c:ext>
            </c:extLst>
          </c:dPt>
          <c:dPt>
            <c:idx val="3"/>
            <c:bubble3D val="0"/>
            <c:explosion val="9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3-34E0-42E5-A34F-E7FE4C22D3DE}"/>
              </c:ext>
            </c:extLst>
          </c:dPt>
          <c:dLbls>
            <c:dLbl>
              <c:idx val="0"/>
              <c:layout>
                <c:manualLayout>
                  <c:x val="6.6456903730407191E-2"/>
                  <c:y val="-1.9336281594937626E-3"/>
                </c:manualLayout>
              </c:layout>
              <c:spPr>
                <a:solidFill>
                  <a:srgbClr val="0099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0-42E5-A34F-E7FE4C22D3DE}"/>
                </c:ext>
              </c:extLst>
            </c:dLbl>
            <c:dLbl>
              <c:idx val="1"/>
              <c:layout>
                <c:manualLayout>
                  <c:x val="5.2366526473347497E-2"/>
                  <c:y val="7.0190198827886283E-3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0-42E5-A34F-E7FE4C22D3DE}"/>
                </c:ext>
              </c:extLst>
            </c:dLbl>
            <c:dLbl>
              <c:idx val="2"/>
              <c:layout>
                <c:manualLayout>
                  <c:x val="-2.1370521455902351E-3"/>
                  <c:y val="-0.21041023981591353"/>
                </c:manualLayout>
              </c:layout>
              <c:spPr>
                <a:solidFill>
                  <a:srgbClr val="99CC00"/>
                </a:solidFill>
              </c:spPr>
              <c:txPr>
                <a:bodyPr/>
                <a:lstStyle/>
                <a:p>
                  <a:pPr>
                    <a:defRPr b="1"/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E0-42E5-A34F-E7FE4C22D3DE}"/>
                </c:ext>
              </c:extLst>
            </c:dLbl>
            <c:dLbl>
              <c:idx val="3"/>
              <c:layout>
                <c:manualLayout>
                  <c:x val="-9.0167494123475564E-2"/>
                  <c:y val="-2.3972602739726033E-2"/>
                </c:manualLayout>
              </c:layout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0-42E5-A34F-E7FE4C22D3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CONSTITUCIÓN!$I$22:$I$23</c:f>
              <c:strCache>
                <c:ptCount val="2"/>
                <c:pt idx="0">
                  <c:v>PRI</c:v>
                </c:pt>
                <c:pt idx="1">
                  <c:v>MORENA</c:v>
                </c:pt>
              </c:strCache>
            </c:strRef>
          </c:cat>
          <c:val>
            <c:numRef>
              <c:f>CONSTITUCIÓN!$L$22:$L$23</c:f>
              <c:numCache>
                <c:formatCode>0.0000%</c:formatCode>
                <c:ptCount val="2"/>
                <c:pt idx="0">
                  <c:v>0.16666666666666666</c:v>
                </c:pt>
                <c:pt idx="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E0-42E5-A34F-E7FE4C22D3D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6600"/>
            </a:solidFill>
          </c:spPr>
          <c:dPt>
            <c:idx val="0"/>
            <c:bubble3D val="0"/>
            <c:explosion val="8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86A6-4000-ADEE-E1956F20BFBF}"/>
              </c:ext>
            </c:extLst>
          </c:dPt>
          <c:dPt>
            <c:idx val="1"/>
            <c:bubble3D val="0"/>
            <c:explosion val="21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86A6-4000-ADEE-E1956F20BFBF}"/>
              </c:ext>
            </c:extLst>
          </c:dPt>
          <c:dPt>
            <c:idx val="2"/>
            <c:bubble3D val="0"/>
            <c:explosion val="1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2-86A6-4000-ADEE-E1956F20BFBF}"/>
              </c:ext>
            </c:extLst>
          </c:dPt>
          <c:dPt>
            <c:idx val="3"/>
            <c:bubble3D val="0"/>
            <c:explosion val="14"/>
            <c:extLst>
              <c:ext xmlns:c16="http://schemas.microsoft.com/office/drawing/2014/chart" uri="{C3380CC4-5D6E-409C-BE32-E72D297353CC}">
                <c16:uniqueId val="{00000003-86A6-4000-ADEE-E1956F20BFBF}"/>
              </c:ext>
            </c:extLst>
          </c:dPt>
          <c:dLbls>
            <c:dLbl>
              <c:idx val="0"/>
              <c:layout>
                <c:manualLayout>
                  <c:x val="6.7473753280839904E-3"/>
                  <c:y val="-0.26182414698162731"/>
                </c:manualLayout>
              </c:layout>
              <c:spPr>
                <a:solidFill>
                  <a:schemeClr val="tx2">
                    <a:lumMod val="60000"/>
                    <a:lumOff val="40000"/>
                  </a:scheme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A6-4000-ADEE-E1956F20BFBF}"/>
                </c:ext>
              </c:extLst>
            </c:dLbl>
            <c:dLbl>
              <c:idx val="1"/>
              <c:layout>
                <c:manualLayout>
                  <c:x val="-8.3455161854768201E-2"/>
                  <c:y val="-3.6931917601208959E-2"/>
                </c:manualLayout>
              </c:layout>
              <c:spPr>
                <a:solidFill>
                  <a:srgbClr val="009900"/>
                </a:solidFill>
              </c:spPr>
              <c:txPr>
                <a:bodyPr/>
                <a:lstStyle/>
                <a:p>
                  <a:pPr>
                    <a:defRPr b="1"/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A6-4000-ADEE-E1956F20BFBF}"/>
                </c:ext>
              </c:extLst>
            </c:dLbl>
            <c:dLbl>
              <c:idx val="2"/>
              <c:layout>
                <c:manualLayout>
                  <c:x val="-3.4682305336832898E-2"/>
                  <c:y val="-0.20070031018849924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PRD</a:t>
                    </a:r>
                    <a:r>
                      <a:rPr lang="en-US"/>
                      <a:t>
</a:t>
                    </a: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16.6667</a:t>
                    </a:r>
                    <a:r>
                      <a:rPr lang="en-US"/>
                      <a:t>%</a:t>
                    </a:r>
                  </a:p>
                </c:rich>
              </c:tx>
              <c:spPr>
                <a:solidFill>
                  <a:srgbClr val="FFFF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A6-4000-ADEE-E1956F20BFBF}"/>
                </c:ext>
              </c:extLst>
            </c:dLbl>
            <c:dLbl>
              <c:idx val="3"/>
              <c:layout>
                <c:manualLayout>
                  <c:x val="-5.1113079615048122E-2"/>
                  <c:y val="-2.7266364431718773E-2"/>
                </c:manualLayout>
              </c:layout>
              <c:spPr>
                <a:solidFill>
                  <a:srgbClr val="FF66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A6-4000-ADEE-E1956F20BF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'ALFREDO V. BONFIL'!$I$22:$I$25</c:f>
              <c:strCache>
                <c:ptCount val="4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  <c:pt idx="3">
                  <c:v>MOVIMIENTO CIUDADANO</c:v>
                </c:pt>
              </c:strCache>
            </c:strRef>
          </c:cat>
          <c:val>
            <c:numRef>
              <c:f>'ALFREDO V. BONFIL'!$L$22:$L$25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0.5</c:v>
                </c:pt>
                <c:pt idx="2">
                  <c:v>0.16666666666666666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A6-4000-ADEE-E1956F20BFB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5FB2-4D42-B851-14B3A2C6C432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FB2-4D42-B851-14B3A2C6C432}"/>
              </c:ext>
            </c:extLst>
          </c:dPt>
          <c:dLbls>
            <c:dLbl>
              <c:idx val="0"/>
              <c:layout>
                <c:manualLayout>
                  <c:x val="-0.17993039443155459"/>
                  <c:y val="-1.4312664041994751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B2-4D42-B851-14B3A2C6C432}"/>
                </c:ext>
              </c:extLst>
            </c:dLbl>
            <c:dLbl>
              <c:idx val="1"/>
              <c:layout>
                <c:manualLayout>
                  <c:x val="0.18304985658695208"/>
                  <c:y val="1.5536964129483815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B2-4D42-B851-14B3A2C6C4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(HAMPOLOL!$K$9,HAMPOLOL!$M$9)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(HAMPOLOL!$K$14,HAMPOLOL!$M$14)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B2-4D42-B851-14B3A2C6C43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8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4353-4F03-9266-4B837888C2ED}"/>
              </c:ext>
            </c:extLst>
          </c:dPt>
          <c:dPt>
            <c:idx val="1"/>
            <c:bubble3D val="0"/>
            <c:explosion val="9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4353-4F03-9266-4B837888C2ED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4353-4F03-9266-4B837888C2ED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4353-4F03-9266-4B837888C2ED}"/>
              </c:ext>
            </c:extLst>
          </c:dPt>
          <c:dLbls>
            <c:dLbl>
              <c:idx val="0"/>
              <c:layout>
                <c:manualLayout>
                  <c:x val="6.2118078613667284E-2"/>
                  <c:y val="6.1214507277499407E-3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53-4F03-9266-4B837888C2ED}"/>
                </c:ext>
              </c:extLst>
            </c:dLbl>
            <c:dLbl>
              <c:idx val="1"/>
              <c:layout>
                <c:manualLayout>
                  <c:x val="-0.11864940075261676"/>
                  <c:y val="-0.1056164002226995"/>
                </c:manualLayout>
              </c:layout>
              <c:spPr>
                <a:solidFill>
                  <a:srgbClr val="0099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53-4F03-9266-4B837888C2ED}"/>
                </c:ext>
              </c:extLst>
            </c:dLbl>
            <c:dLbl>
              <c:idx val="2"/>
              <c:layout>
                <c:manualLayout>
                  <c:x val="-0.11259811893408306"/>
                  <c:y val="1.7153625027640777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24C2F5F0-DA3B-41CD-BC65-6981A023BF67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1FBD6176-F870-46EA-BDB5-44B23E63864B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C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353-4F03-9266-4B837888C2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HAMPOLOL!$I$22:$I$24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MORENA</c:v>
                </c:pt>
              </c:strCache>
            </c:strRef>
          </c:cat>
          <c:val>
            <c:numRef>
              <c:f>HAMPOLOL!$L$22:$L$24</c:f>
              <c:numCache>
                <c:formatCode>0.0000%</c:formatCode>
                <c:ptCount val="3"/>
                <c:pt idx="0">
                  <c:v>0.5</c:v>
                </c:pt>
                <c:pt idx="1">
                  <c:v>0.33333333333333331</c:v>
                </c:pt>
                <c:pt idx="2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53-4F03-9266-4B837888C2E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394-4E91-9C65-58990F03221E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394-4E91-9C65-58990F03221E}"/>
              </c:ext>
            </c:extLst>
          </c:dPt>
          <c:dLbls>
            <c:dLbl>
              <c:idx val="0"/>
              <c:layout>
                <c:manualLayout>
                  <c:x val="-0.21250608734149223"/>
                  <c:y val="-2.0683253754119925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94-4E91-9C65-58990F03221E}"/>
                </c:ext>
              </c:extLst>
            </c:dLbl>
            <c:dLbl>
              <c:idx val="1"/>
              <c:layout>
                <c:manualLayout>
                  <c:x val="0.19182778357524591"/>
                  <c:y val="-1.6237830411058765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94-4E91-9C65-58990F0322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(BÉCAL!$K$9,BÉCAL!$M$9)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(BÉCAL!$K$14,BÉCAL!$M$14)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94-4E91-9C65-58990F03221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5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683E-4C9D-ADF4-2F0CEF46031D}"/>
              </c:ext>
            </c:extLst>
          </c:dPt>
          <c:dPt>
            <c:idx val="1"/>
            <c:bubble3D val="0"/>
            <c:explosion val="13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683E-4C9D-ADF4-2F0CEF46031D}"/>
              </c:ext>
            </c:extLst>
          </c:dPt>
          <c:dPt>
            <c:idx val="2"/>
            <c:bubble3D val="0"/>
            <c:explosion val="6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683E-4C9D-ADF4-2F0CEF46031D}"/>
              </c:ext>
            </c:extLst>
          </c:dPt>
          <c:dPt>
            <c:idx val="3"/>
            <c:bubble3D val="0"/>
            <c:explosion val="11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83E-4C9D-ADF4-2F0CEF46031D}"/>
              </c:ext>
            </c:extLst>
          </c:dPt>
          <c:dLbls>
            <c:dLbl>
              <c:idx val="0"/>
              <c:layout>
                <c:manualLayout>
                  <c:x val="-6.2782152230971139E-2"/>
                  <c:y val="-0.3263553014777264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3E-4C9D-ADF4-2F0CEF46031D}"/>
                </c:ext>
              </c:extLst>
            </c:dLbl>
            <c:dLbl>
              <c:idx val="1"/>
              <c:layout>
                <c:manualLayout>
                  <c:x val="-5.1907480314960633E-2"/>
                  <c:y val="1.007154927551864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7B75A533-AF1D-4C21-BBF6-3B6CD8DA869D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A424FB11-E736-414D-B804-2F943C20EA21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0099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83E-4C9D-ADF4-2F0CEF46031D}"/>
                </c:ext>
              </c:extLst>
            </c:dLbl>
            <c:dLbl>
              <c:idx val="2"/>
              <c:layout>
                <c:manualLayout>
                  <c:x val="-8.0042921330676114E-2"/>
                  <c:y val="1.0233398416774357E-3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fld id="{180C3732-68E8-4ACE-93AE-66B29DD6C9B6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19910444-7390-48CD-B447-DE9E1C2EC045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chemeClr val="accent6">
                    <a:lumMod val="75000"/>
                  </a:schemeClr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83E-4C9D-ADF4-2F0CEF46031D}"/>
                </c:ext>
              </c:extLst>
            </c:dLbl>
            <c:dLbl>
              <c:idx val="3"/>
              <c:layout>
                <c:manualLayout>
                  <c:x val="-2.984645669291339E-2"/>
                  <c:y val="-2.3234818250458419E-2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3E-4C9D-ADF4-2F0CEF4603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BÉCAL!$I$22:$I$24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MOVIMIENTO CIUDADANO</c:v>
                </c:pt>
              </c:strCache>
            </c:strRef>
          </c:cat>
          <c:val>
            <c:numRef>
              <c:f>BÉCAL!$L$22:$L$24</c:f>
              <c:numCache>
                <c:formatCode>0.0000%</c:formatCode>
                <c:ptCount val="3"/>
                <c:pt idx="0">
                  <c:v>0.5</c:v>
                </c:pt>
                <c:pt idx="1">
                  <c:v>0.33333333333333331</c:v>
                </c:pt>
                <c:pt idx="2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3E-4C9D-ADF4-2F0CEF46031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chart" Target="../charts/chart14.xml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chart" Target="../charts/chart16.xml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7.xml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chart" Target="../charts/chart18.xml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9.xml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7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7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7" Type="http://schemas.openxmlformats.org/officeDocument/2006/relationships/image" Target="../media/image11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7" Type="http://schemas.openxmlformats.org/officeDocument/2006/relationships/image" Target="../media/image11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7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7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9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7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7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7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7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7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7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9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7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4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7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4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chart" Target="../charts/chart4.xml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chart" Target="../charts/chart6.xml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7.xml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chart" Target="../charts/chart8.xml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9.xml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96520</xdr:colOff>
      <xdr:row>0</xdr:row>
      <xdr:rowOff>38100</xdr:rowOff>
    </xdr:from>
    <xdr:to>
      <xdr:col>0</xdr:col>
      <xdr:colOff>439419</xdr:colOff>
      <xdr:row>3</xdr:row>
      <xdr:rowOff>4329</xdr:rowOff>
    </xdr:to>
    <xdr:pic>
      <xdr:nvPicPr>
        <xdr:cNvPr id="14" name="1 Imagen" descr="Escudo Campeche-chico.bmp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520" y="38100"/>
          <a:ext cx="342899" cy="4539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376555</xdr:colOff>
      <xdr:row>0</xdr:row>
      <xdr:rowOff>48260</xdr:rowOff>
    </xdr:from>
    <xdr:to>
      <xdr:col>7</xdr:col>
      <xdr:colOff>1097456</xdr:colOff>
      <xdr:row>3</xdr:row>
      <xdr:rowOff>3059</xdr:rowOff>
    </xdr:to>
    <xdr:pic>
      <xdr:nvPicPr>
        <xdr:cNvPr id="15" name="2 Imagen" descr="LOGO 7 CIRCULOS-chico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46075" y="4826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3</xdr:row>
      <xdr:rowOff>519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16</xdr:row>
      <xdr:rowOff>1911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16</xdr:row>
      <xdr:rowOff>20961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19</xdr:row>
      <xdr:rowOff>47624</xdr:rowOff>
    </xdr:from>
    <xdr:to>
      <xdr:col>19</xdr:col>
      <xdr:colOff>320040</xdr:colOff>
      <xdr:row>36</xdr:row>
      <xdr:rowOff>22860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342900</xdr:colOff>
      <xdr:row>8</xdr:row>
      <xdr:rowOff>30480</xdr:rowOff>
    </xdr:from>
    <xdr:to>
      <xdr:col>0</xdr:col>
      <xdr:colOff>1104900</xdr:colOff>
      <xdr:row>9</xdr:row>
      <xdr:rowOff>160023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pSpPr/>
      </xdr:nvGrpSpPr>
      <xdr:grpSpPr>
        <a:xfrm>
          <a:off x="342900" y="1363980"/>
          <a:ext cx="762000" cy="304803"/>
          <a:chOff x="1645920" y="775547"/>
          <a:chExt cx="1317413" cy="464823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PicPr/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83646" y="777340"/>
            <a:ext cx="423118" cy="451398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PicPr/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45920" y="775547"/>
            <a:ext cx="423118" cy="461696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PicPr/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40215" y="778674"/>
            <a:ext cx="423118" cy="461696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3</xdr:row>
      <xdr:rowOff>519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15</xdr:row>
      <xdr:rowOff>167646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15</xdr:row>
      <xdr:rowOff>163836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312420</xdr:colOff>
      <xdr:row>8</xdr:row>
      <xdr:rowOff>22860</xdr:rowOff>
    </xdr:from>
    <xdr:to>
      <xdr:col>0</xdr:col>
      <xdr:colOff>1074420</xdr:colOff>
      <xdr:row>9</xdr:row>
      <xdr:rowOff>152403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pSpPr/>
      </xdr:nvGrpSpPr>
      <xdr:grpSpPr>
        <a:xfrm>
          <a:off x="312420" y="1356360"/>
          <a:ext cx="762000" cy="304803"/>
          <a:chOff x="1645920" y="775547"/>
          <a:chExt cx="1317413" cy="464823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00000000-0008-0000-0900-000010000000}"/>
              </a:ext>
            </a:extLst>
          </xdr:cNvPr>
          <xdr:cNvPicPr/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83646" y="777340"/>
            <a:ext cx="423118" cy="451398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00000000-0008-0000-0900-000011000000}"/>
              </a:ext>
            </a:extLst>
          </xdr:cNvPr>
          <xdr:cNvPicPr/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45920" y="775547"/>
            <a:ext cx="423118" cy="461696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00000000-0008-0000-0900-000012000000}"/>
              </a:ext>
            </a:extLst>
          </xdr:cNvPr>
          <xdr:cNvPicPr/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40215" y="778674"/>
            <a:ext cx="423118" cy="461696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3</xdr:row>
      <xdr:rowOff>519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15</xdr:row>
      <xdr:rowOff>167646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15</xdr:row>
      <xdr:rowOff>163836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47624</xdr:rowOff>
    </xdr:from>
    <xdr:to>
      <xdr:col>19</xdr:col>
      <xdr:colOff>502920</xdr:colOff>
      <xdr:row>36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297180</xdr:colOff>
      <xdr:row>7</xdr:row>
      <xdr:rowOff>160020</xdr:rowOff>
    </xdr:from>
    <xdr:to>
      <xdr:col>0</xdr:col>
      <xdr:colOff>1059180</xdr:colOff>
      <xdr:row>9</xdr:row>
      <xdr:rowOff>114303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GrpSpPr/>
      </xdr:nvGrpSpPr>
      <xdr:grpSpPr>
        <a:xfrm>
          <a:off x="297180" y="1318260"/>
          <a:ext cx="762000" cy="304803"/>
          <a:chOff x="1645920" y="775547"/>
          <a:chExt cx="1317413" cy="464823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00000000-0008-0000-0A00-00000F000000}"/>
              </a:ext>
            </a:extLst>
          </xdr:cNvPr>
          <xdr:cNvPicPr/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83646" y="777340"/>
            <a:ext cx="423118" cy="451398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00000000-0008-0000-0A00-000010000000}"/>
              </a:ext>
            </a:extLst>
          </xdr:cNvPr>
          <xdr:cNvPicPr/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45920" y="775547"/>
            <a:ext cx="423118" cy="461696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00000000-0008-0000-0A00-000011000000}"/>
              </a:ext>
            </a:extLst>
          </xdr:cNvPr>
          <xdr:cNvPicPr/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40215" y="778674"/>
            <a:ext cx="423118" cy="461696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3</xdr:row>
      <xdr:rowOff>519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15</xdr:row>
      <xdr:rowOff>99066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15</xdr:row>
      <xdr:rowOff>118116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518160</xdr:colOff>
      <xdr:row>7</xdr:row>
      <xdr:rowOff>137160</xdr:rowOff>
    </xdr:from>
    <xdr:to>
      <xdr:col>0</xdr:col>
      <xdr:colOff>960120</xdr:colOff>
      <xdr:row>9</xdr:row>
      <xdr:rowOff>147337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" y="1295400"/>
          <a:ext cx="441960" cy="3606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3</xdr:row>
      <xdr:rowOff>519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371473</xdr:colOff>
      <xdr:row>6</xdr:row>
      <xdr:rowOff>95250</xdr:rowOff>
    </xdr:from>
    <xdr:to>
      <xdr:col>18</xdr:col>
      <xdr:colOff>761999</xdr:colOff>
      <xdr:row>18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16</xdr:row>
      <xdr:rowOff>1911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16</xdr:row>
      <xdr:rowOff>20961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266700</xdr:colOff>
      <xdr:row>8</xdr:row>
      <xdr:rowOff>38100</xdr:rowOff>
    </xdr:from>
    <xdr:to>
      <xdr:col>0</xdr:col>
      <xdr:colOff>1038129</xdr:colOff>
      <xdr:row>9</xdr:row>
      <xdr:rowOff>142839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6700" y="1409700"/>
          <a:ext cx="771429" cy="28571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175779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581026</xdr:colOff>
      <xdr:row>12</xdr:row>
      <xdr:rowOff>266700</xdr:rowOff>
    </xdr:from>
    <xdr:to>
      <xdr:col>15</xdr:col>
      <xdr:colOff>233207</xdr:colOff>
      <xdr:row>16</xdr:row>
      <xdr:rowOff>30486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649201" y="2362200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513808</xdr:colOff>
      <xdr:row>11</xdr:row>
      <xdr:rowOff>9525</xdr:rowOff>
    </xdr:from>
    <xdr:to>
      <xdr:col>18</xdr:col>
      <xdr:colOff>14673</xdr:colOff>
      <xdr:row>14</xdr:row>
      <xdr:rowOff>163836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867983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438150</xdr:colOff>
      <xdr:row>7</xdr:row>
      <xdr:rowOff>142875</xdr:rowOff>
    </xdr:from>
    <xdr:to>
      <xdr:col>0</xdr:col>
      <xdr:colOff>797560</xdr:colOff>
      <xdr:row>9</xdr:row>
      <xdr:rowOff>130810</xdr:rowOff>
    </xdr:to>
    <xdr:pic>
      <xdr:nvPicPr>
        <xdr:cNvPr id="13" name="Imagen 12" descr="G:\EMBLEMAS\MOCI-01.jpg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38150" y="1323975"/>
          <a:ext cx="359410" cy="359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3</xdr:row>
      <xdr:rowOff>519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14</xdr:row>
      <xdr:rowOff>154311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14</xdr:row>
      <xdr:rowOff>173361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504825</xdr:colOff>
      <xdr:row>7</xdr:row>
      <xdr:rowOff>171450</xdr:rowOff>
    </xdr:from>
    <xdr:to>
      <xdr:col>0</xdr:col>
      <xdr:colOff>864235</xdr:colOff>
      <xdr:row>9</xdr:row>
      <xdr:rowOff>159385</xdr:rowOff>
    </xdr:to>
    <xdr:pic>
      <xdr:nvPicPr>
        <xdr:cNvPr id="17" name="Imagen 16" descr="G:\EMBLEMAS\MOCI-01.jpg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04825" y="1352550"/>
          <a:ext cx="359410" cy="359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3</xdr:row>
      <xdr:rowOff>519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16</xdr:row>
      <xdr:rowOff>7626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16</xdr:row>
      <xdr:rowOff>26676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365760</xdr:colOff>
      <xdr:row>8</xdr:row>
      <xdr:rowOff>30480</xdr:rowOff>
    </xdr:from>
    <xdr:to>
      <xdr:col>0</xdr:col>
      <xdr:colOff>1137189</xdr:colOff>
      <xdr:row>9</xdr:row>
      <xdr:rowOff>135219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5760" y="1363980"/>
          <a:ext cx="771429" cy="2799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3</xdr:row>
      <xdr:rowOff>519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15</xdr:row>
      <xdr:rowOff>161931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16</xdr:row>
      <xdr:rowOff>5721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396240</xdr:colOff>
      <xdr:row>8</xdr:row>
      <xdr:rowOff>15240</xdr:rowOff>
    </xdr:from>
    <xdr:to>
      <xdr:col>0</xdr:col>
      <xdr:colOff>1167669</xdr:colOff>
      <xdr:row>9</xdr:row>
      <xdr:rowOff>119979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6240" y="1348740"/>
          <a:ext cx="771429" cy="27999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3</xdr:row>
      <xdr:rowOff>519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15</xdr:row>
      <xdr:rowOff>83826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15</xdr:row>
      <xdr:rowOff>80016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14</xdr:col>
      <xdr:colOff>377190</xdr:colOff>
      <xdr:row>19</xdr:row>
      <xdr:rowOff>47625</xdr:rowOff>
    </xdr:from>
    <xdr:to>
      <xdr:col>20</xdr:col>
      <xdr:colOff>520065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396240</xdr:colOff>
      <xdr:row>8</xdr:row>
      <xdr:rowOff>45720</xdr:rowOff>
    </xdr:from>
    <xdr:to>
      <xdr:col>0</xdr:col>
      <xdr:colOff>1167669</xdr:colOff>
      <xdr:row>9</xdr:row>
      <xdr:rowOff>150459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6240" y="1379220"/>
          <a:ext cx="771429" cy="279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60960</xdr:rowOff>
    </xdr:from>
    <xdr:to>
      <xdr:col>1</xdr:col>
      <xdr:colOff>66039</xdr:colOff>
      <xdr:row>3</xdr:row>
      <xdr:rowOff>27189</xdr:rowOff>
    </xdr:to>
    <xdr:pic>
      <xdr:nvPicPr>
        <xdr:cNvPr id="7" name="1 Imagen" descr="Escudo Campeche-chico.bmp">
          <a:extLst>
            <a:ext uri="{FF2B5EF4-FFF2-40B4-BE49-F238E27FC236}">
              <a16:creationId xmlns:a16="http://schemas.microsoft.com/office/drawing/2014/main" id="{05123A43-2A5B-4E4D-817B-472EDAF11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" y="60960"/>
          <a:ext cx="342899" cy="4539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693420</xdr:colOff>
      <xdr:row>0</xdr:row>
      <xdr:rowOff>63500</xdr:rowOff>
    </xdr:from>
    <xdr:to>
      <xdr:col>7</xdr:col>
      <xdr:colOff>225601</xdr:colOff>
      <xdr:row>3</xdr:row>
      <xdr:rowOff>18299</xdr:rowOff>
    </xdr:to>
    <xdr:pic>
      <xdr:nvPicPr>
        <xdr:cNvPr id="8" name="2 Imagen" descr="LOGO 7 CIRCULOS-chico.BMP">
          <a:extLst>
            <a:ext uri="{FF2B5EF4-FFF2-40B4-BE49-F238E27FC236}">
              <a16:creationId xmlns:a16="http://schemas.microsoft.com/office/drawing/2014/main" id="{4F071582-EC2F-4CA6-B3E7-A46682664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45020" y="635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3</xdr:row>
      <xdr:rowOff>519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16</xdr:row>
      <xdr:rowOff>1911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16</xdr:row>
      <xdr:rowOff>20961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533400</xdr:colOff>
      <xdr:row>7</xdr:row>
      <xdr:rowOff>161925</xdr:rowOff>
    </xdr:from>
    <xdr:to>
      <xdr:col>0</xdr:col>
      <xdr:colOff>971551</xdr:colOff>
      <xdr:row>9</xdr:row>
      <xdr:rowOff>92986</xdr:rowOff>
    </xdr:to>
    <xdr:pic>
      <xdr:nvPicPr>
        <xdr:cNvPr id="14" name="13 Imagen" descr="MORENA-01.jpg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r="-2223" b="28011"/>
        <a:stretch>
          <a:fillRect/>
        </a:stretch>
      </xdr:blipFill>
      <xdr:spPr>
        <a:xfrm>
          <a:off x="533400" y="1304925"/>
          <a:ext cx="438151" cy="31206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3</xdr:row>
      <xdr:rowOff>519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15</xdr:row>
      <xdr:rowOff>161931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16</xdr:row>
      <xdr:rowOff>5721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350520</xdr:colOff>
      <xdr:row>8</xdr:row>
      <xdr:rowOff>22860</xdr:rowOff>
    </xdr:from>
    <xdr:to>
      <xdr:col>0</xdr:col>
      <xdr:colOff>1121949</xdr:colOff>
      <xdr:row>9</xdr:row>
      <xdr:rowOff>127599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0520" y="1356360"/>
          <a:ext cx="771429" cy="27999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3</xdr:row>
      <xdr:rowOff>519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15</xdr:row>
      <xdr:rowOff>78111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15</xdr:row>
      <xdr:rowOff>97161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19</xdr:row>
      <xdr:rowOff>38100</xdr:rowOff>
    </xdr:from>
    <xdr:to>
      <xdr:col>18</xdr:col>
      <xdr:colOff>695325</xdr:colOff>
      <xdr:row>35</xdr:row>
      <xdr:rowOff>38100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533400</xdr:colOff>
      <xdr:row>7</xdr:row>
      <xdr:rowOff>144780</xdr:rowOff>
    </xdr:from>
    <xdr:to>
      <xdr:col>0</xdr:col>
      <xdr:colOff>971551</xdr:colOff>
      <xdr:row>9</xdr:row>
      <xdr:rowOff>75841</xdr:rowOff>
    </xdr:to>
    <xdr:pic>
      <xdr:nvPicPr>
        <xdr:cNvPr id="15" name="13 Imagen" descr="MORENA-01.jpg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r="-2223" b="28011"/>
        <a:stretch>
          <a:fillRect/>
        </a:stretch>
      </xdr:blipFill>
      <xdr:spPr>
        <a:xfrm>
          <a:off x="533400" y="1303020"/>
          <a:ext cx="438151" cy="2815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3</xdr:row>
      <xdr:rowOff>519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16</xdr:row>
      <xdr:rowOff>1911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16</xdr:row>
      <xdr:rowOff>20961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47624</xdr:rowOff>
    </xdr:from>
    <xdr:to>
      <xdr:col>19</xdr:col>
      <xdr:colOff>251460</xdr:colOff>
      <xdr:row>35</xdr:row>
      <xdr:rowOff>7619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411480</xdr:colOff>
      <xdr:row>8</xdr:row>
      <xdr:rowOff>30480</xdr:rowOff>
    </xdr:from>
    <xdr:to>
      <xdr:col>0</xdr:col>
      <xdr:colOff>1182909</xdr:colOff>
      <xdr:row>9</xdr:row>
      <xdr:rowOff>135219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1480" y="1363980"/>
          <a:ext cx="771429" cy="27999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3</xdr:row>
      <xdr:rowOff>519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16</xdr:row>
      <xdr:rowOff>7626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16</xdr:row>
      <xdr:rowOff>26676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556260</xdr:colOff>
      <xdr:row>8</xdr:row>
      <xdr:rowOff>7620</xdr:rowOff>
    </xdr:from>
    <xdr:to>
      <xdr:col>0</xdr:col>
      <xdr:colOff>994411</xdr:colOff>
      <xdr:row>9</xdr:row>
      <xdr:rowOff>113941</xdr:rowOff>
    </xdr:to>
    <xdr:pic>
      <xdr:nvPicPr>
        <xdr:cNvPr id="15" name="13 Imagen" descr="MORENA-01.jpg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r="-2223" b="28011"/>
        <a:stretch>
          <a:fillRect/>
        </a:stretch>
      </xdr:blipFill>
      <xdr:spPr>
        <a:xfrm>
          <a:off x="556260" y="1341120"/>
          <a:ext cx="438151" cy="2815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0</xdr:col>
      <xdr:colOff>447674</xdr:colOff>
      <xdr:row>3</xdr:row>
      <xdr:rowOff>33539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09455" y="57150"/>
          <a:ext cx="342899" cy="4539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733425</xdr:colOff>
      <xdr:row>0</xdr:row>
      <xdr:rowOff>28575</xdr:rowOff>
    </xdr:from>
    <xdr:to>
      <xdr:col>15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394525" y="28575"/>
          <a:ext cx="75138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517524</xdr:colOff>
      <xdr:row>12</xdr:row>
      <xdr:rowOff>41273</xdr:rowOff>
    </xdr:from>
    <xdr:to>
      <xdr:col>15</xdr:col>
      <xdr:colOff>527050</xdr:colOff>
      <xdr:row>26</xdr:row>
      <xdr:rowOff>41275</xdr:rowOff>
    </xdr:to>
    <xdr:graphicFrame macro="">
      <xdr:nvGraphicFramePr>
        <xdr:cNvPr id="6" name="25 Gráfic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175779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14</xdr:row>
      <xdr:rowOff>154311</xdr:rowOff>
    </xdr:to>
    <xdr:pic>
      <xdr:nvPicPr>
        <xdr:cNvPr id="10" name="9 Imagen" descr="campechana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14</xdr:row>
      <xdr:rowOff>173361</xdr:rowOff>
    </xdr:to>
    <xdr:pic>
      <xdr:nvPicPr>
        <xdr:cNvPr id="11" name="10 Imagen" descr="campechana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19</xdr:row>
      <xdr:rowOff>66675</xdr:rowOff>
    </xdr:from>
    <xdr:to>
      <xdr:col>18</xdr:col>
      <xdr:colOff>657225</xdr:colOff>
      <xdr:row>31</xdr:row>
      <xdr:rowOff>38100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396240</xdr:colOff>
      <xdr:row>7</xdr:row>
      <xdr:rowOff>129540</xdr:rowOff>
    </xdr:from>
    <xdr:ext cx="381000" cy="362585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1287780"/>
          <a:ext cx="381000" cy="36258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175779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16</xdr:row>
      <xdr:rowOff>1911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16</xdr:row>
      <xdr:rowOff>20961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19</xdr:row>
      <xdr:rowOff>66675</xdr:rowOff>
    </xdr:from>
    <xdr:to>
      <xdr:col>18</xdr:col>
      <xdr:colOff>657225</xdr:colOff>
      <xdr:row>33</xdr:row>
      <xdr:rowOff>38100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251460</xdr:colOff>
      <xdr:row>8</xdr:row>
      <xdr:rowOff>0</xdr:rowOff>
    </xdr:from>
    <xdr:to>
      <xdr:col>0</xdr:col>
      <xdr:colOff>1013460</xdr:colOff>
      <xdr:row>9</xdr:row>
      <xdr:rowOff>129543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pSpPr/>
      </xdr:nvGrpSpPr>
      <xdr:grpSpPr>
        <a:xfrm>
          <a:off x="251460" y="1333500"/>
          <a:ext cx="762000" cy="304803"/>
          <a:chOff x="1645920" y="775547"/>
          <a:chExt cx="1317413" cy="464823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PicPr/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83646" y="777340"/>
            <a:ext cx="423118" cy="451398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PicPr/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45920" y="775547"/>
            <a:ext cx="423118" cy="461696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PicPr/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40215" y="778674"/>
            <a:ext cx="423118" cy="461696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3</xdr:row>
      <xdr:rowOff>519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15</xdr:row>
      <xdr:rowOff>78111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15</xdr:row>
      <xdr:rowOff>97161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19</xdr:row>
      <xdr:rowOff>66675</xdr:rowOff>
    </xdr:from>
    <xdr:to>
      <xdr:col>18</xdr:col>
      <xdr:colOff>657225</xdr:colOff>
      <xdr:row>34</xdr:row>
      <xdr:rowOff>38100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373380</xdr:colOff>
      <xdr:row>8</xdr:row>
      <xdr:rowOff>0</xdr:rowOff>
    </xdr:from>
    <xdr:to>
      <xdr:col>0</xdr:col>
      <xdr:colOff>1135380</xdr:colOff>
      <xdr:row>9</xdr:row>
      <xdr:rowOff>129543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pSpPr/>
      </xdr:nvGrpSpPr>
      <xdr:grpSpPr>
        <a:xfrm>
          <a:off x="373380" y="1333500"/>
          <a:ext cx="762000" cy="304803"/>
          <a:chOff x="1645920" y="775547"/>
          <a:chExt cx="1317413" cy="464823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PicPr/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83646" y="777340"/>
            <a:ext cx="423118" cy="451398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PicPr/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45920" y="775547"/>
            <a:ext cx="423118" cy="461696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PicPr/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40215" y="778674"/>
            <a:ext cx="423118" cy="461696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3</xdr:row>
      <xdr:rowOff>519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15</xdr:row>
      <xdr:rowOff>78111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15</xdr:row>
      <xdr:rowOff>97161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47624</xdr:rowOff>
    </xdr:from>
    <xdr:to>
      <xdr:col>19</xdr:col>
      <xdr:colOff>327660</xdr:colOff>
      <xdr:row>36</xdr:row>
      <xdr:rowOff>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281940</xdr:colOff>
      <xdr:row>8</xdr:row>
      <xdr:rowOff>0</xdr:rowOff>
    </xdr:from>
    <xdr:to>
      <xdr:col>0</xdr:col>
      <xdr:colOff>1043940</xdr:colOff>
      <xdr:row>9</xdr:row>
      <xdr:rowOff>129543</xdr:rowOff>
    </xdr:to>
    <xdr:grpSp>
      <xdr:nvGrpSpPr>
        <xdr:cNvPr id="19" name="Grupo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GrpSpPr/>
      </xdr:nvGrpSpPr>
      <xdr:grpSpPr>
        <a:xfrm>
          <a:off x="281940" y="1333500"/>
          <a:ext cx="762000" cy="304803"/>
          <a:chOff x="1645920" y="775547"/>
          <a:chExt cx="1317413" cy="464823"/>
        </a:xfrm>
      </xdr:grpSpPr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00000000-0008-0000-0500-000014000000}"/>
              </a:ext>
            </a:extLst>
          </xdr:cNvPr>
          <xdr:cNvPicPr/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83646" y="777340"/>
            <a:ext cx="423118" cy="451398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00000000-0008-0000-0500-000015000000}"/>
              </a:ext>
            </a:extLst>
          </xdr:cNvPr>
          <xdr:cNvPicPr/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45920" y="775547"/>
            <a:ext cx="423118" cy="461696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0500-000016000000}"/>
              </a:ext>
            </a:extLst>
          </xdr:cNvPr>
          <xdr:cNvPicPr/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40215" y="778674"/>
            <a:ext cx="423118" cy="461696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3</xdr:row>
      <xdr:rowOff>519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14</xdr:row>
      <xdr:rowOff>169551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14</xdr:row>
      <xdr:rowOff>188601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358140</xdr:colOff>
      <xdr:row>7</xdr:row>
      <xdr:rowOff>137160</xdr:rowOff>
    </xdr:from>
    <xdr:ext cx="381000" cy="362585"/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1295400"/>
          <a:ext cx="381000" cy="36258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3</xdr:row>
      <xdr:rowOff>519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15</xdr:row>
      <xdr:rowOff>161931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16</xdr:row>
      <xdr:rowOff>5721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533401</xdr:colOff>
      <xdr:row>7</xdr:row>
      <xdr:rowOff>129540</xdr:rowOff>
    </xdr:from>
    <xdr:to>
      <xdr:col>0</xdr:col>
      <xdr:colOff>975361</xdr:colOff>
      <xdr:row>9</xdr:row>
      <xdr:rowOff>139717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287780"/>
          <a:ext cx="441960" cy="360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2"/>
  <sheetViews>
    <sheetView view="pageBreakPreview" zoomScale="75" zoomScaleNormal="75" zoomScaleSheetLayoutView="75" workbookViewId="0">
      <selection activeCell="G22" sqref="G22"/>
    </sheetView>
  </sheetViews>
  <sheetFormatPr baseColWidth="10" defaultRowHeight="15" x14ac:dyDescent="0.25"/>
  <cols>
    <col min="1" max="1" width="22.7109375" customWidth="1"/>
    <col min="2" max="2" width="21.28515625" style="1" customWidth="1"/>
    <col min="3" max="3" width="24.85546875" bestFit="1" customWidth="1"/>
    <col min="4" max="4" width="36" customWidth="1"/>
    <col min="5" max="5" width="17.28515625" style="2" bestFit="1" customWidth="1"/>
    <col min="6" max="6" width="24.85546875" bestFit="1" customWidth="1"/>
    <col min="7" max="7" width="37.7109375" customWidth="1"/>
    <col min="8" max="8" width="17.28515625" style="1" bestFit="1" customWidth="1"/>
  </cols>
  <sheetData>
    <row r="1" spans="1:34" s="4" customFormat="1" ht="12" customHeight="1" x14ac:dyDescent="0.2">
      <c r="B1" s="64"/>
      <c r="C1" s="64"/>
      <c r="D1" s="64"/>
      <c r="E1" s="64"/>
      <c r="F1" s="64"/>
      <c r="G1" s="64"/>
      <c r="H1" s="6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34" s="4" customFormat="1" ht="12" customHeight="1" x14ac:dyDescent="0.2">
      <c r="B2" s="64"/>
      <c r="C2" s="64"/>
      <c r="D2" s="64"/>
      <c r="E2" s="64"/>
      <c r="F2" s="64"/>
      <c r="G2" s="64"/>
      <c r="H2" s="6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4" s="4" customFormat="1" ht="14.45" customHeight="1" x14ac:dyDescent="0.2">
      <c r="A3" s="67" t="s">
        <v>1</v>
      </c>
      <c r="B3" s="67"/>
      <c r="C3" s="67"/>
      <c r="D3" s="67"/>
      <c r="E3" s="67"/>
      <c r="F3" s="67"/>
      <c r="G3" s="67"/>
      <c r="H3" s="6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34" s="4" customFormat="1" ht="12" customHeight="1" x14ac:dyDescent="0.2">
      <c r="A4" s="66" t="s">
        <v>336</v>
      </c>
      <c r="B4" s="66"/>
      <c r="C4" s="66"/>
      <c r="D4" s="66"/>
      <c r="E4" s="66"/>
      <c r="F4" s="66"/>
      <c r="G4" s="66"/>
      <c r="H4" s="6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34" s="4" customFormat="1" ht="14.45" customHeight="1" x14ac:dyDescent="0.2">
      <c r="A5" s="66" t="s">
        <v>60</v>
      </c>
      <c r="B5" s="66"/>
      <c r="C5" s="66"/>
      <c r="D5" s="66"/>
      <c r="E5" s="66"/>
      <c r="F5" s="66"/>
      <c r="G5" s="66"/>
      <c r="H5" s="6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9"/>
      <c r="Y5" s="8"/>
      <c r="Z5" s="8"/>
    </row>
    <row r="6" spans="1:34" s="4" customFormat="1" ht="15" customHeight="1" x14ac:dyDescent="0.2">
      <c r="A6" s="69" t="s">
        <v>304</v>
      </c>
      <c r="B6" s="69"/>
      <c r="C6" s="69"/>
      <c r="D6" s="69"/>
      <c r="E6" s="69"/>
      <c r="F6" s="69"/>
      <c r="G6" s="69"/>
      <c r="H6" s="6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34" s="4" customFormat="1" ht="14.25" x14ac:dyDescent="0.2">
      <c r="B7" s="11"/>
      <c r="C7" s="10"/>
      <c r="D7" s="10"/>
      <c r="E7" s="11"/>
      <c r="F7" s="10"/>
      <c r="G7" s="10"/>
      <c r="H7" s="11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34" s="4" customFormat="1" ht="14.45" customHeight="1" x14ac:dyDescent="0.2">
      <c r="A8" s="68" t="s">
        <v>12</v>
      </c>
      <c r="B8" s="68"/>
      <c r="C8" s="68"/>
      <c r="D8" s="68"/>
      <c r="E8" s="68"/>
      <c r="F8" s="68"/>
      <c r="G8" s="68"/>
      <c r="H8" s="68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34" s="4" customFormat="1" ht="14.25" x14ac:dyDescent="0.2">
      <c r="B9" s="12"/>
      <c r="C9" s="10"/>
      <c r="D9" s="10"/>
      <c r="E9" s="13"/>
      <c r="H9" s="12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6"/>
      <c r="AB9" s="16"/>
      <c r="AC9" s="16"/>
      <c r="AD9" s="16"/>
      <c r="AE9" s="16"/>
      <c r="AF9" s="16"/>
      <c r="AG9" s="16"/>
      <c r="AH9" s="16"/>
    </row>
    <row r="10" spans="1:34" s="4" customFormat="1" ht="14.25" x14ac:dyDescent="0.2">
      <c r="B10" s="12"/>
      <c r="C10" s="63"/>
      <c r="D10" s="63"/>
      <c r="E10" s="13"/>
      <c r="H10" s="12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6"/>
      <c r="AB10" s="16"/>
      <c r="AC10" s="16"/>
      <c r="AD10" s="16"/>
      <c r="AE10" s="16"/>
      <c r="AF10" s="16"/>
      <c r="AG10" s="16"/>
      <c r="AH10" s="16"/>
    </row>
    <row r="11" spans="1:34" s="4" customFormat="1" ht="14.25" x14ac:dyDescent="0.2">
      <c r="A11" s="65" t="s">
        <v>305</v>
      </c>
      <c r="B11" s="65" t="s">
        <v>26</v>
      </c>
      <c r="C11" s="70" t="s">
        <v>6</v>
      </c>
      <c r="D11" s="70"/>
      <c r="E11" s="70"/>
      <c r="F11" s="70" t="s">
        <v>7</v>
      </c>
      <c r="G11" s="70"/>
      <c r="H11" s="70"/>
    </row>
    <row r="12" spans="1:34" s="4" customFormat="1" ht="14.25" x14ac:dyDescent="0.2">
      <c r="A12" s="65"/>
      <c r="B12" s="65"/>
      <c r="C12" s="18" t="s">
        <v>15</v>
      </c>
      <c r="D12" s="18" t="s">
        <v>11</v>
      </c>
      <c r="E12" s="56" t="s">
        <v>306</v>
      </c>
      <c r="F12" s="18" t="s">
        <v>15</v>
      </c>
      <c r="G12" s="18" t="s">
        <v>11</v>
      </c>
      <c r="H12" s="56" t="s">
        <v>306</v>
      </c>
    </row>
    <row r="13" spans="1:34" s="4" customFormat="1" ht="14.25" x14ac:dyDescent="0.2">
      <c r="A13" s="21" t="s">
        <v>307</v>
      </c>
      <c r="B13" s="21" t="s">
        <v>27</v>
      </c>
      <c r="C13" s="21" t="s">
        <v>5</v>
      </c>
      <c r="D13" s="21" t="s">
        <v>62</v>
      </c>
      <c r="E13" s="22" t="s">
        <v>311</v>
      </c>
      <c r="F13" s="21" t="s">
        <v>5</v>
      </c>
      <c r="G13" s="21" t="s">
        <v>67</v>
      </c>
      <c r="H13" s="22" t="s">
        <v>311</v>
      </c>
    </row>
    <row r="14" spans="1:34" s="4" customFormat="1" ht="14.25" x14ac:dyDescent="0.2">
      <c r="A14" s="21" t="s">
        <v>307</v>
      </c>
      <c r="B14" s="21" t="s">
        <v>28</v>
      </c>
      <c r="C14" s="21" t="s">
        <v>4</v>
      </c>
      <c r="D14" s="21" t="s">
        <v>63</v>
      </c>
      <c r="E14" s="22" t="s">
        <v>311</v>
      </c>
      <c r="F14" s="21" t="s">
        <v>4</v>
      </c>
      <c r="G14" s="21" t="s">
        <v>68</v>
      </c>
      <c r="H14" s="22" t="s">
        <v>311</v>
      </c>
    </row>
    <row r="15" spans="1:34" s="4" customFormat="1" ht="14.25" x14ac:dyDescent="0.2">
      <c r="A15" s="21" t="s">
        <v>307</v>
      </c>
      <c r="B15" s="21" t="s">
        <v>28</v>
      </c>
      <c r="C15" s="21" t="s">
        <v>5</v>
      </c>
      <c r="D15" s="21" t="s">
        <v>64</v>
      </c>
      <c r="E15" s="22" t="s">
        <v>311</v>
      </c>
      <c r="F15" s="21" t="s">
        <v>5</v>
      </c>
      <c r="G15" s="21" t="s">
        <v>69</v>
      </c>
      <c r="H15" s="22" t="s">
        <v>311</v>
      </c>
    </row>
    <row r="16" spans="1:34" s="4" customFormat="1" ht="14.25" x14ac:dyDescent="0.2">
      <c r="A16" s="21" t="s">
        <v>307</v>
      </c>
      <c r="B16" s="21" t="s">
        <v>28</v>
      </c>
      <c r="C16" s="21" t="s">
        <v>32</v>
      </c>
      <c r="D16" s="21" t="s">
        <v>65</v>
      </c>
      <c r="E16" s="22" t="s">
        <v>311</v>
      </c>
      <c r="F16" s="21" t="s">
        <v>32</v>
      </c>
      <c r="G16" s="21" t="s">
        <v>70</v>
      </c>
      <c r="H16" s="22" t="s">
        <v>311</v>
      </c>
    </row>
    <row r="17" spans="1:8" s="4" customFormat="1" ht="14.25" x14ac:dyDescent="0.2">
      <c r="A17" s="21" t="s">
        <v>307</v>
      </c>
      <c r="B17" s="21" t="s">
        <v>29</v>
      </c>
      <c r="C17" s="21" t="s">
        <v>4</v>
      </c>
      <c r="D17" s="21" t="s">
        <v>66</v>
      </c>
      <c r="E17" s="22" t="s">
        <v>311</v>
      </c>
      <c r="F17" s="21" t="s">
        <v>4</v>
      </c>
      <c r="G17" s="21" t="s">
        <v>71</v>
      </c>
      <c r="H17" s="22" t="s">
        <v>311</v>
      </c>
    </row>
    <row r="18" spans="1:8" s="4" customFormat="1" ht="14.25" x14ac:dyDescent="0.2">
      <c r="A18" s="21" t="s">
        <v>312</v>
      </c>
      <c r="B18" s="21" t="s">
        <v>27</v>
      </c>
      <c r="C18" s="21" t="s">
        <v>73</v>
      </c>
      <c r="D18" s="21" t="s">
        <v>74</v>
      </c>
      <c r="E18" s="22" t="s">
        <v>311</v>
      </c>
      <c r="F18" s="21" t="s">
        <v>73</v>
      </c>
      <c r="G18" s="21" t="s">
        <v>79</v>
      </c>
      <c r="H18" s="22" t="s">
        <v>311</v>
      </c>
    </row>
    <row r="19" spans="1:8" s="4" customFormat="1" ht="14.25" x14ac:dyDescent="0.2">
      <c r="A19" s="21" t="s">
        <v>312</v>
      </c>
      <c r="B19" s="21" t="s">
        <v>28</v>
      </c>
      <c r="C19" s="21" t="s">
        <v>73</v>
      </c>
      <c r="D19" s="21" t="s">
        <v>75</v>
      </c>
      <c r="E19" s="22" t="s">
        <v>309</v>
      </c>
      <c r="F19" s="21" t="s">
        <v>73</v>
      </c>
      <c r="G19" s="21" t="s">
        <v>80</v>
      </c>
      <c r="H19" s="22" t="s">
        <v>309</v>
      </c>
    </row>
    <row r="20" spans="1:8" s="4" customFormat="1" ht="14.25" x14ac:dyDescent="0.2">
      <c r="A20" s="21" t="s">
        <v>312</v>
      </c>
      <c r="B20" s="21" t="s">
        <v>28</v>
      </c>
      <c r="C20" s="21" t="s">
        <v>73</v>
      </c>
      <c r="D20" s="21" t="s">
        <v>76</v>
      </c>
      <c r="E20" s="22" t="s">
        <v>311</v>
      </c>
      <c r="F20" s="21" t="s">
        <v>73</v>
      </c>
      <c r="G20" s="21" t="s">
        <v>81</v>
      </c>
      <c r="H20" s="22" t="s">
        <v>311</v>
      </c>
    </row>
    <row r="21" spans="1:8" s="4" customFormat="1" ht="14.25" x14ac:dyDescent="0.2">
      <c r="A21" s="21" t="s">
        <v>312</v>
      </c>
      <c r="B21" s="21" t="s">
        <v>28</v>
      </c>
      <c r="C21" s="21" t="s">
        <v>73</v>
      </c>
      <c r="D21" s="21" t="s">
        <v>77</v>
      </c>
      <c r="E21" s="22" t="s">
        <v>311</v>
      </c>
      <c r="F21" s="21" t="s">
        <v>73</v>
      </c>
      <c r="G21" s="21" t="s">
        <v>82</v>
      </c>
      <c r="H21" s="22" t="s">
        <v>311</v>
      </c>
    </row>
    <row r="22" spans="1:8" s="4" customFormat="1" ht="14.25" x14ac:dyDescent="0.2">
      <c r="A22" s="21" t="s">
        <v>312</v>
      </c>
      <c r="B22" s="21" t="s">
        <v>29</v>
      </c>
      <c r="C22" s="21" t="s">
        <v>73</v>
      </c>
      <c r="D22" s="21" t="s">
        <v>78</v>
      </c>
      <c r="E22" s="22" t="s">
        <v>311</v>
      </c>
      <c r="F22" s="21" t="s">
        <v>73</v>
      </c>
      <c r="G22" s="21" t="s">
        <v>83</v>
      </c>
      <c r="H22" s="22" t="s">
        <v>311</v>
      </c>
    </row>
    <row r="23" spans="1:8" s="4" customFormat="1" ht="14.25" x14ac:dyDescent="0.2">
      <c r="A23" s="21" t="s">
        <v>313</v>
      </c>
      <c r="B23" s="21" t="s">
        <v>27</v>
      </c>
      <c r="C23" s="21" t="s">
        <v>5</v>
      </c>
      <c r="D23" s="21" t="s">
        <v>85</v>
      </c>
      <c r="E23" s="22" t="s">
        <v>311</v>
      </c>
      <c r="F23" s="21" t="s">
        <v>5</v>
      </c>
      <c r="G23" s="21" t="s">
        <v>90</v>
      </c>
      <c r="H23" s="22" t="s">
        <v>311</v>
      </c>
    </row>
    <row r="24" spans="1:8" s="4" customFormat="1" ht="14.25" x14ac:dyDescent="0.2">
      <c r="A24" s="21" t="s">
        <v>313</v>
      </c>
      <c r="B24" s="21" t="s">
        <v>28</v>
      </c>
      <c r="C24" s="21" t="s">
        <v>5</v>
      </c>
      <c r="D24" s="21" t="s">
        <v>86</v>
      </c>
      <c r="E24" s="22" t="s">
        <v>311</v>
      </c>
      <c r="F24" s="21" t="s">
        <v>5</v>
      </c>
      <c r="G24" s="21" t="s">
        <v>91</v>
      </c>
      <c r="H24" s="22" t="s">
        <v>311</v>
      </c>
    </row>
    <row r="25" spans="1:8" s="4" customFormat="1" ht="14.25" x14ac:dyDescent="0.2">
      <c r="A25" s="21" t="s">
        <v>313</v>
      </c>
      <c r="B25" s="21" t="s">
        <v>28</v>
      </c>
      <c r="C25" s="21" t="s">
        <v>4</v>
      </c>
      <c r="D25" s="21" t="s">
        <v>87</v>
      </c>
      <c r="E25" s="22" t="s">
        <v>311</v>
      </c>
      <c r="F25" s="21" t="s">
        <v>4</v>
      </c>
      <c r="G25" s="21" t="s">
        <v>92</v>
      </c>
      <c r="H25" s="22" t="s">
        <v>311</v>
      </c>
    </row>
    <row r="26" spans="1:8" s="4" customFormat="1" ht="14.25" x14ac:dyDescent="0.2">
      <c r="A26" s="21" t="s">
        <v>313</v>
      </c>
      <c r="B26" s="21" t="s">
        <v>28</v>
      </c>
      <c r="C26" s="21" t="s">
        <v>32</v>
      </c>
      <c r="D26" s="21" t="s">
        <v>88</v>
      </c>
      <c r="E26" s="22" t="s">
        <v>311</v>
      </c>
      <c r="F26" s="21" t="s">
        <v>32</v>
      </c>
      <c r="G26" s="21" t="s">
        <v>93</v>
      </c>
      <c r="H26" s="22" t="s">
        <v>311</v>
      </c>
    </row>
    <row r="27" spans="1:8" s="4" customFormat="1" ht="14.25" x14ac:dyDescent="0.2">
      <c r="A27" s="21" t="s">
        <v>313</v>
      </c>
      <c r="B27" s="21" t="s">
        <v>29</v>
      </c>
      <c r="C27" s="21" t="s">
        <v>5</v>
      </c>
      <c r="D27" s="21" t="s">
        <v>89</v>
      </c>
      <c r="E27" s="22" t="s">
        <v>311</v>
      </c>
      <c r="F27" s="21" t="s">
        <v>5</v>
      </c>
      <c r="G27" s="21" t="s">
        <v>94</v>
      </c>
      <c r="H27" s="22" t="s">
        <v>311</v>
      </c>
    </row>
    <row r="28" spans="1:8" s="4" customFormat="1" ht="14.25" x14ac:dyDescent="0.2">
      <c r="A28" s="21" t="s">
        <v>314</v>
      </c>
      <c r="B28" s="21" t="s">
        <v>27</v>
      </c>
      <c r="C28" s="21" t="s">
        <v>4</v>
      </c>
      <c r="D28" s="21" t="s">
        <v>96</v>
      </c>
      <c r="E28" s="22" t="s">
        <v>311</v>
      </c>
      <c r="F28" s="21" t="s">
        <v>4</v>
      </c>
      <c r="G28" s="21" t="s">
        <v>102</v>
      </c>
      <c r="H28" s="22" t="s">
        <v>311</v>
      </c>
    </row>
    <row r="29" spans="1:8" s="4" customFormat="1" ht="14.25" x14ac:dyDescent="0.2">
      <c r="A29" s="21" t="s">
        <v>314</v>
      </c>
      <c r="B29" s="21" t="s">
        <v>28</v>
      </c>
      <c r="C29" s="21" t="s">
        <v>4</v>
      </c>
      <c r="D29" s="21" t="s">
        <v>97</v>
      </c>
      <c r="E29" s="22" t="s">
        <v>311</v>
      </c>
      <c r="F29" s="21" t="s">
        <v>4</v>
      </c>
      <c r="G29" s="21" t="s">
        <v>103</v>
      </c>
      <c r="H29" s="22" t="s">
        <v>311</v>
      </c>
    </row>
    <row r="30" spans="1:8" s="4" customFormat="1" ht="14.25" x14ac:dyDescent="0.2">
      <c r="A30" s="21" t="s">
        <v>314</v>
      </c>
      <c r="B30" s="21" t="s">
        <v>28</v>
      </c>
      <c r="C30" s="21" t="s">
        <v>5</v>
      </c>
      <c r="D30" s="21" t="s">
        <v>98</v>
      </c>
      <c r="E30" s="22" t="s">
        <v>311</v>
      </c>
      <c r="F30" s="21" t="s">
        <v>5</v>
      </c>
      <c r="G30" s="21" t="s">
        <v>104</v>
      </c>
      <c r="H30" s="22" t="s">
        <v>311</v>
      </c>
    </row>
    <row r="31" spans="1:8" s="4" customFormat="1" ht="14.25" x14ac:dyDescent="0.2">
      <c r="A31" s="21" t="s">
        <v>314</v>
      </c>
      <c r="B31" s="21" t="s">
        <v>28</v>
      </c>
      <c r="C31" s="21" t="s">
        <v>5</v>
      </c>
      <c r="D31" s="21" t="s">
        <v>99</v>
      </c>
      <c r="E31" s="22" t="s">
        <v>311</v>
      </c>
      <c r="F31" s="21" t="s">
        <v>5</v>
      </c>
      <c r="G31" s="21" t="s">
        <v>105</v>
      </c>
      <c r="H31" s="22" t="s">
        <v>311</v>
      </c>
    </row>
    <row r="32" spans="1:8" s="4" customFormat="1" ht="14.25" x14ac:dyDescent="0.2">
      <c r="A32" s="21" t="s">
        <v>314</v>
      </c>
      <c r="B32" s="21" t="s">
        <v>29</v>
      </c>
      <c r="C32" s="21" t="s">
        <v>4</v>
      </c>
      <c r="D32" s="21" t="s">
        <v>100</v>
      </c>
      <c r="E32" s="22" t="s">
        <v>311</v>
      </c>
      <c r="F32" s="21" t="s">
        <v>4</v>
      </c>
      <c r="G32" s="21" t="s">
        <v>106</v>
      </c>
      <c r="H32" s="22" t="s">
        <v>311</v>
      </c>
    </row>
    <row r="33" spans="1:8" s="4" customFormat="1" ht="14.25" x14ac:dyDescent="0.2">
      <c r="A33" s="21" t="s">
        <v>315</v>
      </c>
      <c r="B33" s="21" t="s">
        <v>27</v>
      </c>
      <c r="C33" s="21" t="s">
        <v>4</v>
      </c>
      <c r="D33" s="21" t="s">
        <v>141</v>
      </c>
      <c r="E33" s="22" t="s">
        <v>311</v>
      </c>
      <c r="F33" s="21" t="s">
        <v>4</v>
      </c>
      <c r="G33" s="21" t="s">
        <v>146</v>
      </c>
      <c r="H33" s="22" t="s">
        <v>311</v>
      </c>
    </row>
    <row r="34" spans="1:8" s="4" customFormat="1" ht="14.25" x14ac:dyDescent="0.2">
      <c r="A34" s="21" t="s">
        <v>315</v>
      </c>
      <c r="B34" s="21" t="s">
        <v>28</v>
      </c>
      <c r="C34" s="21" t="s">
        <v>4</v>
      </c>
      <c r="D34" s="21" t="s">
        <v>142</v>
      </c>
      <c r="E34" s="22" t="s">
        <v>311</v>
      </c>
      <c r="F34" s="21" t="s">
        <v>4</v>
      </c>
      <c r="G34" s="21" t="s">
        <v>147</v>
      </c>
      <c r="H34" s="22" t="s">
        <v>311</v>
      </c>
    </row>
    <row r="35" spans="1:8" s="4" customFormat="1" ht="14.25" x14ac:dyDescent="0.2">
      <c r="A35" s="21" t="s">
        <v>315</v>
      </c>
      <c r="B35" s="21" t="s">
        <v>28</v>
      </c>
      <c r="C35" s="21" t="s">
        <v>5</v>
      </c>
      <c r="D35" s="21" t="s">
        <v>143</v>
      </c>
      <c r="E35" s="22" t="s">
        <v>311</v>
      </c>
      <c r="F35" s="21" t="s">
        <v>5</v>
      </c>
      <c r="G35" s="21" t="s">
        <v>148</v>
      </c>
      <c r="H35" s="22" t="s">
        <v>311</v>
      </c>
    </row>
    <row r="36" spans="1:8" s="4" customFormat="1" ht="14.25" x14ac:dyDescent="0.2">
      <c r="A36" s="21" t="s">
        <v>315</v>
      </c>
      <c r="B36" s="21" t="s">
        <v>28</v>
      </c>
      <c r="C36" s="21" t="s">
        <v>5</v>
      </c>
      <c r="D36" s="21" t="s">
        <v>144</v>
      </c>
      <c r="E36" s="22" t="s">
        <v>311</v>
      </c>
      <c r="F36" s="21" t="s">
        <v>5</v>
      </c>
      <c r="G36" s="21" t="s">
        <v>149</v>
      </c>
      <c r="H36" s="22" t="s">
        <v>311</v>
      </c>
    </row>
    <row r="37" spans="1:8" s="4" customFormat="1" ht="14.25" x14ac:dyDescent="0.2">
      <c r="A37" s="21" t="s">
        <v>315</v>
      </c>
      <c r="B37" s="21" t="s">
        <v>29</v>
      </c>
      <c r="C37" s="21" t="s">
        <v>4</v>
      </c>
      <c r="D37" s="21" t="s">
        <v>145</v>
      </c>
      <c r="E37" s="22" t="s">
        <v>311</v>
      </c>
      <c r="F37" s="21" t="s">
        <v>4</v>
      </c>
      <c r="G37" s="21" t="s">
        <v>150</v>
      </c>
      <c r="H37" s="22" t="s">
        <v>311</v>
      </c>
    </row>
    <row r="38" spans="1:8" s="4" customFormat="1" ht="14.25" x14ac:dyDescent="0.2">
      <c r="A38" s="21" t="s">
        <v>316</v>
      </c>
      <c r="B38" s="21" t="s">
        <v>27</v>
      </c>
      <c r="C38" s="21" t="s">
        <v>73</v>
      </c>
      <c r="D38" s="21" t="s">
        <v>153</v>
      </c>
      <c r="E38" s="22" t="s">
        <v>311</v>
      </c>
      <c r="F38" s="21" t="s">
        <v>73</v>
      </c>
      <c r="G38" s="21" t="s">
        <v>158</v>
      </c>
      <c r="H38" s="22" t="s">
        <v>311</v>
      </c>
    </row>
    <row r="39" spans="1:8" s="4" customFormat="1" ht="15" customHeight="1" x14ac:dyDescent="0.2">
      <c r="A39" s="21" t="s">
        <v>316</v>
      </c>
      <c r="B39" s="21" t="s">
        <v>28</v>
      </c>
      <c r="C39" s="21" t="s">
        <v>73</v>
      </c>
      <c r="D39" s="21" t="s">
        <v>154</v>
      </c>
      <c r="E39" s="22" t="s">
        <v>311</v>
      </c>
      <c r="F39" s="21" t="s">
        <v>73</v>
      </c>
      <c r="G39" s="21" t="s">
        <v>159</v>
      </c>
      <c r="H39" s="22" t="s">
        <v>311</v>
      </c>
    </row>
    <row r="40" spans="1:8" s="4" customFormat="1" ht="14.25" x14ac:dyDescent="0.2">
      <c r="A40" s="21" t="s">
        <v>316</v>
      </c>
      <c r="B40" s="21" t="s">
        <v>28</v>
      </c>
      <c r="C40" s="21" t="s">
        <v>73</v>
      </c>
      <c r="D40" s="21" t="s">
        <v>155</v>
      </c>
      <c r="E40" s="22" t="s">
        <v>311</v>
      </c>
      <c r="F40" s="21" t="s">
        <v>73</v>
      </c>
      <c r="G40" s="21" t="s">
        <v>160</v>
      </c>
      <c r="H40" s="22" t="s">
        <v>311</v>
      </c>
    </row>
    <row r="41" spans="1:8" s="4" customFormat="1" ht="14.25" x14ac:dyDescent="0.2">
      <c r="A41" s="21" t="s">
        <v>316</v>
      </c>
      <c r="B41" s="21" t="s">
        <v>28</v>
      </c>
      <c r="C41" s="21" t="s">
        <v>73</v>
      </c>
      <c r="D41" s="21" t="s">
        <v>156</v>
      </c>
      <c r="E41" s="22" t="s">
        <v>309</v>
      </c>
      <c r="F41" s="21" t="s">
        <v>73</v>
      </c>
      <c r="G41" s="21" t="s">
        <v>161</v>
      </c>
      <c r="H41" s="22" t="s">
        <v>309</v>
      </c>
    </row>
    <row r="42" spans="1:8" s="4" customFormat="1" ht="14.25" x14ac:dyDescent="0.2">
      <c r="A42" s="21" t="s">
        <v>316</v>
      </c>
      <c r="B42" s="21" t="s">
        <v>29</v>
      </c>
      <c r="C42" s="21" t="s">
        <v>73</v>
      </c>
      <c r="D42" s="21" t="s">
        <v>157</v>
      </c>
      <c r="E42" s="22" t="s">
        <v>311</v>
      </c>
      <c r="F42" s="21" t="s">
        <v>73</v>
      </c>
      <c r="G42" s="21" t="s">
        <v>162</v>
      </c>
      <c r="H42" s="22" t="s">
        <v>311</v>
      </c>
    </row>
    <row r="43" spans="1:8" s="4" customFormat="1" ht="14.25" x14ac:dyDescent="0.2">
      <c r="A43" s="21" t="s">
        <v>317</v>
      </c>
      <c r="B43" s="21" t="s">
        <v>27</v>
      </c>
      <c r="C43" s="21" t="s">
        <v>3</v>
      </c>
      <c r="D43" s="21" t="s">
        <v>163</v>
      </c>
      <c r="E43" s="22" t="s">
        <v>311</v>
      </c>
      <c r="F43" s="21" t="s">
        <v>3</v>
      </c>
      <c r="G43" s="21" t="s">
        <v>168</v>
      </c>
      <c r="H43" s="22" t="s">
        <v>311</v>
      </c>
    </row>
    <row r="44" spans="1:8" s="4" customFormat="1" ht="14.25" x14ac:dyDescent="0.2">
      <c r="A44" s="21" t="s">
        <v>317</v>
      </c>
      <c r="B44" s="21" t="s">
        <v>28</v>
      </c>
      <c r="C44" s="21" t="s">
        <v>3</v>
      </c>
      <c r="D44" s="21" t="s">
        <v>164</v>
      </c>
      <c r="E44" s="22" t="s">
        <v>311</v>
      </c>
      <c r="F44" s="21" t="s">
        <v>3</v>
      </c>
      <c r="G44" s="21" t="s">
        <v>169</v>
      </c>
      <c r="H44" s="22" t="s">
        <v>311</v>
      </c>
    </row>
    <row r="45" spans="1:8" x14ac:dyDescent="0.25">
      <c r="A45" s="21" t="s">
        <v>317</v>
      </c>
      <c r="B45" s="21" t="s">
        <v>28</v>
      </c>
      <c r="C45" s="21" t="s">
        <v>3</v>
      </c>
      <c r="D45" s="21" t="s">
        <v>165</v>
      </c>
      <c r="E45" s="22" t="s">
        <v>311</v>
      </c>
      <c r="F45" s="21" t="s">
        <v>3</v>
      </c>
      <c r="G45" s="21" t="s">
        <v>170</v>
      </c>
      <c r="H45" s="22" t="s">
        <v>311</v>
      </c>
    </row>
    <row r="46" spans="1:8" x14ac:dyDescent="0.25">
      <c r="A46" s="21" t="s">
        <v>317</v>
      </c>
      <c r="B46" s="21" t="s">
        <v>28</v>
      </c>
      <c r="C46" s="21" t="s">
        <v>3</v>
      </c>
      <c r="D46" s="21" t="s">
        <v>166</v>
      </c>
      <c r="E46" s="22" t="s">
        <v>311</v>
      </c>
      <c r="F46" s="21" t="s">
        <v>3</v>
      </c>
      <c r="G46" s="21" t="s">
        <v>171</v>
      </c>
      <c r="H46" s="22" t="s">
        <v>311</v>
      </c>
    </row>
    <row r="47" spans="1:8" x14ac:dyDescent="0.25">
      <c r="A47" s="21" t="s">
        <v>317</v>
      </c>
      <c r="B47" s="21" t="s">
        <v>29</v>
      </c>
      <c r="C47" s="21" t="s">
        <v>3</v>
      </c>
      <c r="D47" s="21" t="s">
        <v>167</v>
      </c>
      <c r="E47" s="22" t="s">
        <v>311</v>
      </c>
      <c r="F47" s="21" t="s">
        <v>3</v>
      </c>
      <c r="G47" s="21" t="s">
        <v>172</v>
      </c>
      <c r="H47" s="22" t="s">
        <v>311</v>
      </c>
    </row>
    <row r="48" spans="1:8" x14ac:dyDescent="0.25">
      <c r="A48" s="21" t="s">
        <v>318</v>
      </c>
      <c r="B48" s="21" t="s">
        <v>27</v>
      </c>
      <c r="C48" s="21" t="s">
        <v>4</v>
      </c>
      <c r="D48" s="21" t="s">
        <v>174</v>
      </c>
      <c r="E48" s="22" t="s">
        <v>311</v>
      </c>
      <c r="F48" s="21" t="s">
        <v>4</v>
      </c>
      <c r="G48" s="21" t="s">
        <v>179</v>
      </c>
      <c r="H48" s="22" t="s">
        <v>311</v>
      </c>
    </row>
    <row r="49" spans="1:8" x14ac:dyDescent="0.25">
      <c r="A49" s="21" t="s">
        <v>318</v>
      </c>
      <c r="B49" s="21" t="s">
        <v>28</v>
      </c>
      <c r="C49" s="21" t="s">
        <v>4</v>
      </c>
      <c r="D49" s="21" t="s">
        <v>175</v>
      </c>
      <c r="E49" s="22" t="s">
        <v>311</v>
      </c>
      <c r="F49" s="21" t="s">
        <v>4</v>
      </c>
      <c r="G49" s="21" t="s">
        <v>180</v>
      </c>
      <c r="H49" s="22" t="s">
        <v>311</v>
      </c>
    </row>
    <row r="50" spans="1:8" x14ac:dyDescent="0.25">
      <c r="A50" s="21" t="s">
        <v>318</v>
      </c>
      <c r="B50" s="21" t="s">
        <v>28</v>
      </c>
      <c r="C50" s="21" t="s">
        <v>5</v>
      </c>
      <c r="D50" s="21" t="s">
        <v>176</v>
      </c>
      <c r="E50" s="22" t="s">
        <v>311</v>
      </c>
      <c r="F50" s="21" t="s">
        <v>5</v>
      </c>
      <c r="G50" s="21" t="s">
        <v>181</v>
      </c>
      <c r="H50" s="22" t="s">
        <v>311</v>
      </c>
    </row>
    <row r="51" spans="1:8" x14ac:dyDescent="0.25">
      <c r="A51" s="21" t="s">
        <v>318</v>
      </c>
      <c r="B51" s="21" t="s">
        <v>28</v>
      </c>
      <c r="C51" s="21" t="s">
        <v>32</v>
      </c>
      <c r="D51" s="21" t="s">
        <v>177</v>
      </c>
      <c r="E51" s="22" t="s">
        <v>309</v>
      </c>
      <c r="F51" s="21" t="s">
        <v>32</v>
      </c>
      <c r="G51" s="21" t="s">
        <v>182</v>
      </c>
      <c r="H51" s="22" t="s">
        <v>309</v>
      </c>
    </row>
    <row r="52" spans="1:8" x14ac:dyDescent="0.25">
      <c r="A52" s="21" t="s">
        <v>318</v>
      </c>
      <c r="B52" s="21" t="s">
        <v>29</v>
      </c>
      <c r="C52" s="21" t="s">
        <v>4</v>
      </c>
      <c r="D52" s="21" t="s">
        <v>178</v>
      </c>
      <c r="E52" s="22" t="s">
        <v>311</v>
      </c>
      <c r="F52" s="21" t="s">
        <v>4</v>
      </c>
      <c r="G52" s="21" t="s">
        <v>183</v>
      </c>
      <c r="H52" s="22" t="s">
        <v>311</v>
      </c>
    </row>
    <row r="53" spans="1:8" x14ac:dyDescent="0.25">
      <c r="A53" s="21" t="s">
        <v>319</v>
      </c>
      <c r="B53" s="21" t="s">
        <v>27</v>
      </c>
      <c r="C53" s="21" t="s">
        <v>5</v>
      </c>
      <c r="D53" s="21" t="s">
        <v>41</v>
      </c>
      <c r="E53" s="22" t="s">
        <v>311</v>
      </c>
      <c r="F53" s="21" t="s">
        <v>5</v>
      </c>
      <c r="G53" s="21" t="s">
        <v>188</v>
      </c>
      <c r="H53" s="22" t="s">
        <v>311</v>
      </c>
    </row>
    <row r="54" spans="1:8" x14ac:dyDescent="0.25">
      <c r="A54" s="21" t="s">
        <v>319</v>
      </c>
      <c r="B54" s="21" t="s">
        <v>28</v>
      </c>
      <c r="C54" s="21" t="s">
        <v>5</v>
      </c>
      <c r="D54" s="21" t="s">
        <v>184</v>
      </c>
      <c r="E54" s="22" t="s">
        <v>311</v>
      </c>
      <c r="F54" s="21" t="s">
        <v>5</v>
      </c>
      <c r="G54" s="21" t="s">
        <v>189</v>
      </c>
      <c r="H54" s="22" t="s">
        <v>311</v>
      </c>
    </row>
    <row r="55" spans="1:8" x14ac:dyDescent="0.25">
      <c r="A55" s="21" t="s">
        <v>319</v>
      </c>
      <c r="B55" s="21" t="s">
        <v>28</v>
      </c>
      <c r="C55" s="21" t="s">
        <v>4</v>
      </c>
      <c r="D55" s="21" t="s">
        <v>185</v>
      </c>
      <c r="E55" s="22" t="s">
        <v>311</v>
      </c>
      <c r="F55" s="21" t="s">
        <v>4</v>
      </c>
      <c r="G55" s="21" t="s">
        <v>190</v>
      </c>
      <c r="H55" s="22" t="s">
        <v>311</v>
      </c>
    </row>
    <row r="56" spans="1:8" x14ac:dyDescent="0.25">
      <c r="A56" s="21" t="s">
        <v>319</v>
      </c>
      <c r="B56" s="21" t="s">
        <v>28</v>
      </c>
      <c r="C56" s="21" t="s">
        <v>4</v>
      </c>
      <c r="D56" s="21" t="s">
        <v>186</v>
      </c>
      <c r="E56" s="22" t="s">
        <v>311</v>
      </c>
      <c r="F56" s="21" t="s">
        <v>4</v>
      </c>
      <c r="G56" s="21" t="s">
        <v>191</v>
      </c>
      <c r="H56" s="22" t="s">
        <v>311</v>
      </c>
    </row>
    <row r="57" spans="1:8" x14ac:dyDescent="0.25">
      <c r="A57" s="21" t="s">
        <v>319</v>
      </c>
      <c r="B57" s="21" t="s">
        <v>29</v>
      </c>
      <c r="C57" s="21" t="s">
        <v>5</v>
      </c>
      <c r="D57" s="21" t="s">
        <v>187</v>
      </c>
      <c r="E57" s="22" t="s">
        <v>311</v>
      </c>
      <c r="F57" s="21" t="s">
        <v>5</v>
      </c>
      <c r="G57" s="21" t="s">
        <v>192</v>
      </c>
      <c r="H57" s="22" t="s">
        <v>311</v>
      </c>
    </row>
    <row r="58" spans="1:8" x14ac:dyDescent="0.25">
      <c r="A58" s="21" t="s">
        <v>320</v>
      </c>
      <c r="B58" s="21" t="s">
        <v>27</v>
      </c>
      <c r="C58" s="21" t="s">
        <v>4</v>
      </c>
      <c r="D58" s="21" t="s">
        <v>44</v>
      </c>
      <c r="E58" s="22" t="s">
        <v>311</v>
      </c>
      <c r="F58" s="21" t="s">
        <v>4</v>
      </c>
      <c r="G58" s="21" t="s">
        <v>198</v>
      </c>
      <c r="H58" s="22" t="s">
        <v>311</v>
      </c>
    </row>
    <row r="59" spans="1:8" x14ac:dyDescent="0.25">
      <c r="A59" s="21" t="s">
        <v>320</v>
      </c>
      <c r="B59" s="21" t="s">
        <v>28</v>
      </c>
      <c r="C59" s="21" t="s">
        <v>5</v>
      </c>
      <c r="D59" s="21" t="s">
        <v>194</v>
      </c>
      <c r="E59" s="22" t="s">
        <v>311</v>
      </c>
      <c r="F59" s="21" t="s">
        <v>5</v>
      </c>
      <c r="G59" s="21" t="s">
        <v>199</v>
      </c>
      <c r="H59" s="22" t="s">
        <v>311</v>
      </c>
    </row>
    <row r="60" spans="1:8" x14ac:dyDescent="0.25">
      <c r="A60" s="21" t="s">
        <v>320</v>
      </c>
      <c r="B60" s="21" t="s">
        <v>28</v>
      </c>
      <c r="C60" s="21" t="s">
        <v>4</v>
      </c>
      <c r="D60" s="21" t="s">
        <v>195</v>
      </c>
      <c r="E60" s="22" t="s">
        <v>309</v>
      </c>
      <c r="F60" s="21" t="s">
        <v>4</v>
      </c>
      <c r="G60" s="21" t="s">
        <v>200</v>
      </c>
      <c r="H60" s="22" t="s">
        <v>309</v>
      </c>
    </row>
    <row r="61" spans="1:8" x14ac:dyDescent="0.25">
      <c r="A61" s="21" t="s">
        <v>320</v>
      </c>
      <c r="B61" s="21" t="s">
        <v>28</v>
      </c>
      <c r="C61" s="21" t="s">
        <v>4</v>
      </c>
      <c r="D61" s="21" t="s">
        <v>196</v>
      </c>
      <c r="E61" s="22" t="s">
        <v>309</v>
      </c>
      <c r="F61" s="21" t="s">
        <v>4</v>
      </c>
      <c r="G61" s="21" t="s">
        <v>201</v>
      </c>
      <c r="H61" s="22" t="s">
        <v>309</v>
      </c>
    </row>
    <row r="62" spans="1:8" x14ac:dyDescent="0.25">
      <c r="A62" s="21" t="s">
        <v>320</v>
      </c>
      <c r="B62" s="21" t="s">
        <v>29</v>
      </c>
      <c r="C62" s="21" t="s">
        <v>5</v>
      </c>
      <c r="D62" s="21" t="s">
        <v>197</v>
      </c>
      <c r="E62" s="22" t="s">
        <v>309</v>
      </c>
      <c r="F62" s="21" t="s">
        <v>5</v>
      </c>
      <c r="G62" s="21" t="s">
        <v>202</v>
      </c>
      <c r="H62" s="22" t="s">
        <v>309</v>
      </c>
    </row>
    <row r="63" spans="1:8" x14ac:dyDescent="0.25">
      <c r="A63" s="21" t="s">
        <v>321</v>
      </c>
      <c r="B63" s="21" t="s">
        <v>27</v>
      </c>
      <c r="C63" s="21" t="s">
        <v>3</v>
      </c>
      <c r="D63" s="21" t="s">
        <v>204</v>
      </c>
      <c r="E63" s="22" t="s">
        <v>311</v>
      </c>
      <c r="F63" s="21" t="s">
        <v>3</v>
      </c>
      <c r="G63" s="21" t="s">
        <v>209</v>
      </c>
      <c r="H63" s="22" t="s">
        <v>311</v>
      </c>
    </row>
    <row r="64" spans="1:8" x14ac:dyDescent="0.25">
      <c r="A64" s="21" t="s">
        <v>321</v>
      </c>
      <c r="B64" s="21" t="s">
        <v>28</v>
      </c>
      <c r="C64" s="21" t="s">
        <v>3</v>
      </c>
      <c r="D64" s="21" t="s">
        <v>205</v>
      </c>
      <c r="E64" s="22" t="s">
        <v>311</v>
      </c>
      <c r="F64" s="21" t="s">
        <v>3</v>
      </c>
      <c r="G64" s="21" t="s">
        <v>210</v>
      </c>
      <c r="H64" s="22" t="s">
        <v>311</v>
      </c>
    </row>
    <row r="65" spans="1:8" x14ac:dyDescent="0.25">
      <c r="A65" s="21" t="s">
        <v>321</v>
      </c>
      <c r="B65" s="21" t="s">
        <v>28</v>
      </c>
      <c r="C65" s="21" t="s">
        <v>3</v>
      </c>
      <c r="D65" s="21" t="s">
        <v>206</v>
      </c>
      <c r="E65" s="22" t="s">
        <v>311</v>
      </c>
      <c r="F65" s="21" t="s">
        <v>3</v>
      </c>
      <c r="G65" s="21" t="s">
        <v>211</v>
      </c>
      <c r="H65" s="22" t="s">
        <v>311</v>
      </c>
    </row>
    <row r="66" spans="1:8" x14ac:dyDescent="0.25">
      <c r="A66" s="21" t="s">
        <v>321</v>
      </c>
      <c r="B66" s="21" t="s">
        <v>28</v>
      </c>
      <c r="C66" s="21" t="s">
        <v>3</v>
      </c>
      <c r="D66" s="21" t="s">
        <v>207</v>
      </c>
      <c r="E66" s="22" t="s">
        <v>311</v>
      </c>
      <c r="F66" s="21" t="s">
        <v>3</v>
      </c>
      <c r="G66" s="21" t="s">
        <v>212</v>
      </c>
      <c r="H66" s="22" t="s">
        <v>311</v>
      </c>
    </row>
    <row r="67" spans="1:8" x14ac:dyDescent="0.25">
      <c r="A67" s="21" t="s">
        <v>321</v>
      </c>
      <c r="B67" s="21" t="s">
        <v>29</v>
      </c>
      <c r="C67" s="21" t="s">
        <v>3</v>
      </c>
      <c r="D67" s="21" t="s">
        <v>208</v>
      </c>
      <c r="E67" s="22" t="s">
        <v>311</v>
      </c>
      <c r="F67" s="21" t="s">
        <v>3</v>
      </c>
      <c r="G67" s="21" t="s">
        <v>213</v>
      </c>
      <c r="H67" s="22" t="s">
        <v>311</v>
      </c>
    </row>
    <row r="68" spans="1:8" x14ac:dyDescent="0.25">
      <c r="A68" s="21" t="s">
        <v>322</v>
      </c>
      <c r="B68" s="21" t="s">
        <v>27</v>
      </c>
      <c r="C68" s="21" t="s">
        <v>5</v>
      </c>
      <c r="D68" s="21" t="s">
        <v>108</v>
      </c>
      <c r="E68" s="22" t="s">
        <v>311</v>
      </c>
      <c r="F68" s="21" t="s">
        <v>5</v>
      </c>
      <c r="G68" s="21" t="s">
        <v>113</v>
      </c>
      <c r="H68" s="22" t="s">
        <v>311</v>
      </c>
    </row>
    <row r="69" spans="1:8" x14ac:dyDescent="0.25">
      <c r="A69" s="21" t="s">
        <v>322</v>
      </c>
      <c r="B69" s="21" t="s">
        <v>28</v>
      </c>
      <c r="C69" s="21" t="s">
        <v>5</v>
      </c>
      <c r="D69" s="21" t="s">
        <v>109</v>
      </c>
      <c r="E69" s="22" t="s">
        <v>311</v>
      </c>
      <c r="F69" s="21" t="s">
        <v>5</v>
      </c>
      <c r="G69" s="21" t="s">
        <v>114</v>
      </c>
      <c r="H69" s="22" t="s">
        <v>311</v>
      </c>
    </row>
    <row r="70" spans="1:8" x14ac:dyDescent="0.25">
      <c r="A70" s="21" t="s">
        <v>322</v>
      </c>
      <c r="B70" s="21" t="s">
        <v>28</v>
      </c>
      <c r="C70" s="21" t="s">
        <v>4</v>
      </c>
      <c r="D70" s="21" t="s">
        <v>110</v>
      </c>
      <c r="E70" s="22" t="s">
        <v>311</v>
      </c>
      <c r="F70" s="21" t="s">
        <v>4</v>
      </c>
      <c r="G70" s="21" t="s">
        <v>115</v>
      </c>
      <c r="H70" s="22" t="s">
        <v>311</v>
      </c>
    </row>
    <row r="71" spans="1:8" x14ac:dyDescent="0.25">
      <c r="A71" s="21" t="s">
        <v>322</v>
      </c>
      <c r="B71" s="21" t="s">
        <v>28</v>
      </c>
      <c r="C71" s="21" t="s">
        <v>4</v>
      </c>
      <c r="D71" s="21" t="s">
        <v>111</v>
      </c>
      <c r="E71" s="22" t="s">
        <v>311</v>
      </c>
      <c r="F71" s="21" t="s">
        <v>4</v>
      </c>
      <c r="G71" s="21" t="s">
        <v>116</v>
      </c>
      <c r="H71" s="22" t="s">
        <v>311</v>
      </c>
    </row>
    <row r="72" spans="1:8" x14ac:dyDescent="0.25">
      <c r="A72" s="21" t="s">
        <v>322</v>
      </c>
      <c r="B72" s="21" t="s">
        <v>29</v>
      </c>
      <c r="C72" s="21" t="s">
        <v>5</v>
      </c>
      <c r="D72" s="21" t="s">
        <v>112</v>
      </c>
      <c r="E72" s="22" t="s">
        <v>311</v>
      </c>
      <c r="F72" s="21" t="s">
        <v>5</v>
      </c>
      <c r="G72" s="21" t="s">
        <v>117</v>
      </c>
      <c r="H72" s="22" t="s">
        <v>311</v>
      </c>
    </row>
    <row r="73" spans="1:8" x14ac:dyDescent="0.25">
      <c r="A73" s="21" t="s">
        <v>323</v>
      </c>
      <c r="B73" s="21" t="s">
        <v>27</v>
      </c>
      <c r="C73" s="21" t="s">
        <v>73</v>
      </c>
      <c r="D73" s="21" t="s">
        <v>119</v>
      </c>
      <c r="E73" s="22" t="s">
        <v>311</v>
      </c>
      <c r="F73" s="21" t="s">
        <v>73</v>
      </c>
      <c r="G73" s="21" t="s">
        <v>124</v>
      </c>
      <c r="H73" s="22" t="s">
        <v>311</v>
      </c>
    </row>
    <row r="74" spans="1:8" x14ac:dyDescent="0.25">
      <c r="A74" s="21" t="s">
        <v>323</v>
      </c>
      <c r="B74" s="21" t="s">
        <v>28</v>
      </c>
      <c r="C74" s="21" t="s">
        <v>73</v>
      </c>
      <c r="D74" s="21" t="s">
        <v>120</v>
      </c>
      <c r="E74" s="22" t="s">
        <v>311</v>
      </c>
      <c r="F74" s="21" t="s">
        <v>73</v>
      </c>
      <c r="G74" s="21" t="s">
        <v>125</v>
      </c>
      <c r="H74" s="22" t="s">
        <v>311</v>
      </c>
    </row>
    <row r="75" spans="1:8" x14ac:dyDescent="0.25">
      <c r="A75" s="21" t="s">
        <v>323</v>
      </c>
      <c r="B75" s="21" t="s">
        <v>28</v>
      </c>
      <c r="C75" s="21" t="s">
        <v>73</v>
      </c>
      <c r="D75" s="21" t="s">
        <v>121</v>
      </c>
      <c r="E75" s="22" t="s">
        <v>311</v>
      </c>
      <c r="F75" s="21" t="s">
        <v>73</v>
      </c>
      <c r="G75" s="21" t="s">
        <v>126</v>
      </c>
      <c r="H75" s="22" t="s">
        <v>311</v>
      </c>
    </row>
    <row r="76" spans="1:8" x14ac:dyDescent="0.25">
      <c r="A76" s="21" t="s">
        <v>323</v>
      </c>
      <c r="B76" s="21" t="s">
        <v>28</v>
      </c>
      <c r="C76" s="21" t="s">
        <v>73</v>
      </c>
      <c r="D76" s="21" t="s">
        <v>122</v>
      </c>
      <c r="E76" s="22" t="s">
        <v>311</v>
      </c>
      <c r="F76" s="21" t="s">
        <v>73</v>
      </c>
      <c r="G76" s="21" t="s">
        <v>127</v>
      </c>
      <c r="H76" s="22" t="s">
        <v>311</v>
      </c>
    </row>
    <row r="77" spans="1:8" x14ac:dyDescent="0.25">
      <c r="A77" s="21" t="s">
        <v>323</v>
      </c>
      <c r="B77" s="21" t="s">
        <v>29</v>
      </c>
      <c r="C77" s="21" t="s">
        <v>73</v>
      </c>
      <c r="D77" s="21" t="s">
        <v>123</v>
      </c>
      <c r="E77" s="22" t="s">
        <v>311</v>
      </c>
      <c r="F77" s="21" t="s">
        <v>73</v>
      </c>
      <c r="G77" s="21" t="s">
        <v>128</v>
      </c>
      <c r="H77" s="22" t="s">
        <v>311</v>
      </c>
    </row>
    <row r="78" spans="1:8" x14ac:dyDescent="0.25">
      <c r="A78" s="21" t="s">
        <v>324</v>
      </c>
      <c r="B78" s="21" t="s">
        <v>27</v>
      </c>
      <c r="C78" s="21" t="s">
        <v>73</v>
      </c>
      <c r="D78" s="21" t="s">
        <v>131</v>
      </c>
      <c r="E78" s="22" t="s">
        <v>311</v>
      </c>
      <c r="F78" s="21" t="s">
        <v>73</v>
      </c>
      <c r="G78" s="21" t="s">
        <v>136</v>
      </c>
      <c r="H78" s="22" t="s">
        <v>311</v>
      </c>
    </row>
    <row r="79" spans="1:8" x14ac:dyDescent="0.25">
      <c r="A79" s="21" t="s">
        <v>324</v>
      </c>
      <c r="B79" s="21" t="s">
        <v>28</v>
      </c>
      <c r="C79" s="21" t="s">
        <v>73</v>
      </c>
      <c r="D79" s="21" t="s">
        <v>132</v>
      </c>
      <c r="E79" s="22" t="s">
        <v>311</v>
      </c>
      <c r="F79" s="21" t="s">
        <v>73</v>
      </c>
      <c r="G79" s="21" t="s">
        <v>137</v>
      </c>
      <c r="H79" s="22" t="s">
        <v>311</v>
      </c>
    </row>
    <row r="80" spans="1:8" x14ac:dyDescent="0.25">
      <c r="A80" s="21" t="s">
        <v>324</v>
      </c>
      <c r="B80" s="21" t="s">
        <v>28</v>
      </c>
      <c r="C80" s="21" t="s">
        <v>73</v>
      </c>
      <c r="D80" s="21" t="s">
        <v>133</v>
      </c>
      <c r="E80" s="22" t="s">
        <v>311</v>
      </c>
      <c r="F80" s="21" t="s">
        <v>73</v>
      </c>
      <c r="G80" s="21" t="s">
        <v>138</v>
      </c>
      <c r="H80" s="22" t="s">
        <v>311</v>
      </c>
    </row>
    <row r="81" spans="1:8" x14ac:dyDescent="0.25">
      <c r="A81" s="21" t="s">
        <v>324</v>
      </c>
      <c r="B81" s="21" t="s">
        <v>28</v>
      </c>
      <c r="C81" s="21" t="s">
        <v>73</v>
      </c>
      <c r="D81" s="21" t="s">
        <v>134</v>
      </c>
      <c r="E81" s="22" t="s">
        <v>311</v>
      </c>
      <c r="F81" s="21" t="s">
        <v>73</v>
      </c>
      <c r="G81" s="21" t="s">
        <v>139</v>
      </c>
      <c r="H81" s="22" t="s">
        <v>311</v>
      </c>
    </row>
    <row r="82" spans="1:8" x14ac:dyDescent="0.25">
      <c r="A82" s="21" t="s">
        <v>324</v>
      </c>
      <c r="B82" s="21" t="s">
        <v>29</v>
      </c>
      <c r="C82" s="21" t="s">
        <v>73</v>
      </c>
      <c r="D82" s="21" t="s">
        <v>135</v>
      </c>
      <c r="E82" s="22" t="s">
        <v>311</v>
      </c>
      <c r="F82" s="21" t="s">
        <v>73</v>
      </c>
      <c r="G82" s="21" t="s">
        <v>140</v>
      </c>
      <c r="H82" s="22" t="s">
        <v>311</v>
      </c>
    </row>
    <row r="83" spans="1:8" x14ac:dyDescent="0.25">
      <c r="A83" s="21" t="s">
        <v>325</v>
      </c>
      <c r="B83" s="21" t="s">
        <v>27</v>
      </c>
      <c r="C83" s="21" t="s">
        <v>5</v>
      </c>
      <c r="D83" s="21" t="s">
        <v>216</v>
      </c>
      <c r="E83" s="22" t="s">
        <v>311</v>
      </c>
      <c r="F83" s="21" t="s">
        <v>5</v>
      </c>
      <c r="G83" s="21" t="s">
        <v>221</v>
      </c>
      <c r="H83" s="22" t="s">
        <v>311</v>
      </c>
    </row>
    <row r="84" spans="1:8" x14ac:dyDescent="0.25">
      <c r="A84" s="21" t="s">
        <v>325</v>
      </c>
      <c r="B84" s="21" t="s">
        <v>28</v>
      </c>
      <c r="C84" s="21" t="s">
        <v>5</v>
      </c>
      <c r="D84" s="21" t="s">
        <v>217</v>
      </c>
      <c r="E84" s="22" t="s">
        <v>311</v>
      </c>
      <c r="F84" s="21" t="s">
        <v>5</v>
      </c>
      <c r="G84" s="21" t="s">
        <v>222</v>
      </c>
      <c r="H84" s="22" t="s">
        <v>311</v>
      </c>
    </row>
    <row r="85" spans="1:8" x14ac:dyDescent="0.25">
      <c r="A85" s="21" t="s">
        <v>325</v>
      </c>
      <c r="B85" s="21" t="s">
        <v>28</v>
      </c>
      <c r="C85" s="21" t="s">
        <v>4</v>
      </c>
      <c r="D85" s="21" t="s">
        <v>218</v>
      </c>
      <c r="E85" s="22" t="s">
        <v>311</v>
      </c>
      <c r="F85" s="21" t="s">
        <v>4</v>
      </c>
      <c r="G85" s="21" t="s">
        <v>223</v>
      </c>
      <c r="H85" s="22" t="s">
        <v>311</v>
      </c>
    </row>
    <row r="86" spans="1:8" x14ac:dyDescent="0.25">
      <c r="A86" s="21" t="s">
        <v>325</v>
      </c>
      <c r="B86" s="21" t="s">
        <v>28</v>
      </c>
      <c r="C86" s="21" t="s">
        <v>4</v>
      </c>
      <c r="D86" s="21" t="s">
        <v>219</v>
      </c>
      <c r="E86" s="22" t="s">
        <v>311</v>
      </c>
      <c r="F86" s="21" t="s">
        <v>4</v>
      </c>
      <c r="G86" s="21" t="s">
        <v>224</v>
      </c>
      <c r="H86" s="22" t="s">
        <v>311</v>
      </c>
    </row>
    <row r="87" spans="1:8" x14ac:dyDescent="0.25">
      <c r="A87" s="21" t="s">
        <v>325</v>
      </c>
      <c r="B87" s="21" t="s">
        <v>29</v>
      </c>
      <c r="C87" s="21" t="s">
        <v>5</v>
      </c>
      <c r="D87" s="21" t="s">
        <v>220</v>
      </c>
      <c r="E87" s="22" t="s">
        <v>311</v>
      </c>
      <c r="F87" s="21" t="s">
        <v>5</v>
      </c>
      <c r="G87" s="21" t="s">
        <v>225</v>
      </c>
      <c r="H87" s="22" t="s">
        <v>311</v>
      </c>
    </row>
    <row r="88" spans="1:8" x14ac:dyDescent="0.25">
      <c r="A88" s="21" t="s">
        <v>326</v>
      </c>
      <c r="B88" s="21" t="s">
        <v>27</v>
      </c>
      <c r="C88" s="21" t="s">
        <v>4</v>
      </c>
      <c r="D88" s="21" t="s">
        <v>228</v>
      </c>
      <c r="E88" s="22" t="s">
        <v>311</v>
      </c>
      <c r="F88" s="21" t="s">
        <v>4</v>
      </c>
      <c r="G88" s="21" t="s">
        <v>233</v>
      </c>
      <c r="H88" s="22" t="s">
        <v>311</v>
      </c>
    </row>
    <row r="89" spans="1:8" x14ac:dyDescent="0.25">
      <c r="A89" s="21" t="s">
        <v>326</v>
      </c>
      <c r="B89" s="21" t="s">
        <v>28</v>
      </c>
      <c r="C89" s="21" t="s">
        <v>4</v>
      </c>
      <c r="D89" s="21" t="s">
        <v>229</v>
      </c>
      <c r="E89" s="22" t="s">
        <v>311</v>
      </c>
      <c r="F89" s="21" t="s">
        <v>4</v>
      </c>
      <c r="G89" s="21" t="s">
        <v>234</v>
      </c>
      <c r="H89" s="22" t="s">
        <v>311</v>
      </c>
    </row>
    <row r="90" spans="1:8" x14ac:dyDescent="0.25">
      <c r="A90" s="21" t="s">
        <v>326</v>
      </c>
      <c r="B90" s="21" t="s">
        <v>28</v>
      </c>
      <c r="C90" s="21" t="s">
        <v>5</v>
      </c>
      <c r="D90" s="21" t="s">
        <v>230</v>
      </c>
      <c r="E90" s="22" t="s">
        <v>311</v>
      </c>
      <c r="F90" s="21" t="s">
        <v>5</v>
      </c>
      <c r="G90" s="21" t="s">
        <v>235</v>
      </c>
      <c r="H90" s="22" t="s">
        <v>311</v>
      </c>
    </row>
    <row r="91" spans="1:8" x14ac:dyDescent="0.25">
      <c r="A91" s="21" t="s">
        <v>326</v>
      </c>
      <c r="B91" s="21" t="s">
        <v>28</v>
      </c>
      <c r="C91" s="21" t="s">
        <v>5</v>
      </c>
      <c r="D91" s="21" t="s">
        <v>231</v>
      </c>
      <c r="E91" s="22" t="s">
        <v>311</v>
      </c>
      <c r="F91" s="21" t="s">
        <v>5</v>
      </c>
      <c r="G91" s="21" t="s">
        <v>236</v>
      </c>
      <c r="H91" s="22" t="s">
        <v>311</v>
      </c>
    </row>
    <row r="92" spans="1:8" x14ac:dyDescent="0.25">
      <c r="A92" s="21" t="s">
        <v>326</v>
      </c>
      <c r="B92" s="21" t="s">
        <v>29</v>
      </c>
      <c r="C92" s="21" t="s">
        <v>4</v>
      </c>
      <c r="D92" s="21" t="s">
        <v>232</v>
      </c>
      <c r="E92" s="22" t="s">
        <v>311</v>
      </c>
      <c r="F92" s="21" t="s">
        <v>4</v>
      </c>
      <c r="G92" s="21" t="s">
        <v>237</v>
      </c>
      <c r="H92" s="22" t="s">
        <v>311</v>
      </c>
    </row>
    <row r="93" spans="1:8" x14ac:dyDescent="0.25">
      <c r="A93" s="21" t="s">
        <v>327</v>
      </c>
      <c r="B93" s="21" t="s">
        <v>27</v>
      </c>
      <c r="C93" s="21" t="s">
        <v>5</v>
      </c>
      <c r="D93" s="21" t="s">
        <v>239</v>
      </c>
      <c r="E93" s="22" t="s">
        <v>311</v>
      </c>
      <c r="F93" s="21" t="s">
        <v>5</v>
      </c>
      <c r="G93" s="21" t="s">
        <v>244</v>
      </c>
      <c r="H93" s="22" t="s">
        <v>311</v>
      </c>
    </row>
    <row r="94" spans="1:8" x14ac:dyDescent="0.25">
      <c r="A94" s="21" t="s">
        <v>327</v>
      </c>
      <c r="B94" s="21" t="s">
        <v>28</v>
      </c>
      <c r="C94" s="21" t="s">
        <v>5</v>
      </c>
      <c r="D94" s="21" t="s">
        <v>240</v>
      </c>
      <c r="E94" s="22" t="s">
        <v>311</v>
      </c>
      <c r="F94" s="21" t="s">
        <v>5</v>
      </c>
      <c r="G94" s="21" t="s">
        <v>245</v>
      </c>
      <c r="H94" s="22" t="s">
        <v>311</v>
      </c>
    </row>
    <row r="95" spans="1:8" x14ac:dyDescent="0.25">
      <c r="A95" s="21" t="s">
        <v>327</v>
      </c>
      <c r="B95" s="21" t="s">
        <v>28</v>
      </c>
      <c r="C95" s="21" t="s">
        <v>4</v>
      </c>
      <c r="D95" s="21" t="s">
        <v>241</v>
      </c>
      <c r="E95" s="22" t="s">
        <v>311</v>
      </c>
      <c r="F95" s="21" t="s">
        <v>4</v>
      </c>
      <c r="G95" s="21" t="s">
        <v>246</v>
      </c>
      <c r="H95" s="22" t="s">
        <v>311</v>
      </c>
    </row>
    <row r="96" spans="1:8" x14ac:dyDescent="0.25">
      <c r="A96" s="21" t="s">
        <v>327</v>
      </c>
      <c r="B96" s="21" t="s">
        <v>28</v>
      </c>
      <c r="C96" s="21" t="s">
        <v>32</v>
      </c>
      <c r="D96" s="21" t="s">
        <v>242</v>
      </c>
      <c r="E96" s="22" t="s">
        <v>309</v>
      </c>
      <c r="F96" s="21" t="s">
        <v>32</v>
      </c>
      <c r="G96" s="21" t="s">
        <v>247</v>
      </c>
      <c r="H96" s="22" t="s">
        <v>309</v>
      </c>
    </row>
    <row r="97" spans="1:8" x14ac:dyDescent="0.25">
      <c r="A97" s="21" t="s">
        <v>327</v>
      </c>
      <c r="B97" s="21" t="s">
        <v>29</v>
      </c>
      <c r="C97" s="21" t="s">
        <v>5</v>
      </c>
      <c r="D97" s="21" t="s">
        <v>243</v>
      </c>
      <c r="E97" s="22" t="s">
        <v>311</v>
      </c>
      <c r="F97" s="21" t="s">
        <v>5</v>
      </c>
      <c r="G97" s="21" t="s">
        <v>248</v>
      </c>
      <c r="H97" s="22" t="s">
        <v>311</v>
      </c>
    </row>
    <row r="98" spans="1:8" x14ac:dyDescent="0.25">
      <c r="A98" s="21" t="s">
        <v>328</v>
      </c>
      <c r="B98" s="21" t="s">
        <v>27</v>
      </c>
      <c r="C98" s="21" t="s">
        <v>3</v>
      </c>
      <c r="D98" s="21" t="s">
        <v>249</v>
      </c>
      <c r="E98" s="22" t="s">
        <v>311</v>
      </c>
      <c r="F98" s="21" t="s">
        <v>3</v>
      </c>
      <c r="G98" s="21" t="s">
        <v>254</v>
      </c>
      <c r="H98" s="22" t="s">
        <v>311</v>
      </c>
    </row>
    <row r="99" spans="1:8" x14ac:dyDescent="0.25">
      <c r="A99" s="21" t="s">
        <v>328</v>
      </c>
      <c r="B99" s="21" t="s">
        <v>28</v>
      </c>
      <c r="C99" s="21" t="s">
        <v>3</v>
      </c>
      <c r="D99" s="21" t="s">
        <v>250</v>
      </c>
      <c r="E99" s="22" t="s">
        <v>311</v>
      </c>
      <c r="F99" s="21" t="s">
        <v>3</v>
      </c>
      <c r="G99" s="21" t="s">
        <v>255</v>
      </c>
      <c r="H99" s="22" t="s">
        <v>311</v>
      </c>
    </row>
    <row r="100" spans="1:8" x14ac:dyDescent="0.25">
      <c r="A100" s="21" t="s">
        <v>328</v>
      </c>
      <c r="B100" s="21" t="s">
        <v>28</v>
      </c>
      <c r="C100" s="21" t="s">
        <v>3</v>
      </c>
      <c r="D100" s="21" t="s">
        <v>251</v>
      </c>
      <c r="E100" s="22" t="s">
        <v>311</v>
      </c>
      <c r="F100" s="21" t="s">
        <v>3</v>
      </c>
      <c r="G100" s="21" t="s">
        <v>256</v>
      </c>
      <c r="H100" s="22" t="s">
        <v>311</v>
      </c>
    </row>
    <row r="101" spans="1:8" x14ac:dyDescent="0.25">
      <c r="A101" s="21" t="s">
        <v>328</v>
      </c>
      <c r="B101" s="21" t="s">
        <v>28</v>
      </c>
      <c r="C101" s="21" t="s">
        <v>3</v>
      </c>
      <c r="D101" s="21" t="s">
        <v>252</v>
      </c>
      <c r="E101" s="22" t="s">
        <v>311</v>
      </c>
      <c r="F101" s="21" t="s">
        <v>3</v>
      </c>
      <c r="G101" s="21" t="s">
        <v>257</v>
      </c>
      <c r="H101" s="22" t="s">
        <v>311</v>
      </c>
    </row>
    <row r="102" spans="1:8" x14ac:dyDescent="0.25">
      <c r="A102" s="21" t="s">
        <v>328</v>
      </c>
      <c r="B102" s="21" t="s">
        <v>29</v>
      </c>
      <c r="C102" s="21" t="s">
        <v>3</v>
      </c>
      <c r="D102" s="21" t="s">
        <v>253</v>
      </c>
      <c r="E102" s="22" t="s">
        <v>311</v>
      </c>
      <c r="F102" s="21" t="s">
        <v>3</v>
      </c>
      <c r="G102" s="21" t="s">
        <v>258</v>
      </c>
      <c r="H102" s="22" t="s">
        <v>311</v>
      </c>
    </row>
    <row r="103" spans="1:8" x14ac:dyDescent="0.25">
      <c r="A103" s="21" t="s">
        <v>329</v>
      </c>
      <c r="B103" s="21" t="s">
        <v>27</v>
      </c>
      <c r="C103" s="21" t="s">
        <v>4</v>
      </c>
      <c r="D103" s="21" t="s">
        <v>260</v>
      </c>
      <c r="E103" s="22" t="s">
        <v>311</v>
      </c>
      <c r="F103" s="21" t="s">
        <v>4</v>
      </c>
      <c r="G103" s="21" t="s">
        <v>265</v>
      </c>
      <c r="H103" s="22" t="s">
        <v>311</v>
      </c>
    </row>
    <row r="104" spans="1:8" x14ac:dyDescent="0.25">
      <c r="A104" s="21" t="s">
        <v>329</v>
      </c>
      <c r="B104" s="21" t="s">
        <v>28</v>
      </c>
      <c r="C104" s="21" t="s">
        <v>4</v>
      </c>
      <c r="D104" s="21" t="s">
        <v>261</v>
      </c>
      <c r="E104" s="22" t="s">
        <v>311</v>
      </c>
      <c r="F104" s="21" t="s">
        <v>4</v>
      </c>
      <c r="G104" s="21" t="s">
        <v>266</v>
      </c>
      <c r="H104" s="22" t="s">
        <v>311</v>
      </c>
    </row>
    <row r="105" spans="1:8" x14ac:dyDescent="0.25">
      <c r="A105" s="21" t="s">
        <v>329</v>
      </c>
      <c r="B105" s="21" t="s">
        <v>28</v>
      </c>
      <c r="C105" s="21" t="s">
        <v>5</v>
      </c>
      <c r="D105" s="21" t="s">
        <v>262</v>
      </c>
      <c r="E105" s="22" t="s">
        <v>311</v>
      </c>
      <c r="F105" s="21" t="s">
        <v>5</v>
      </c>
      <c r="G105" s="21" t="s">
        <v>267</v>
      </c>
      <c r="H105" s="22" t="s">
        <v>311</v>
      </c>
    </row>
    <row r="106" spans="1:8" x14ac:dyDescent="0.25">
      <c r="A106" s="21" t="s">
        <v>329</v>
      </c>
      <c r="B106" s="21" t="s">
        <v>28</v>
      </c>
      <c r="C106" s="21" t="s">
        <v>32</v>
      </c>
      <c r="D106" s="21" t="s">
        <v>263</v>
      </c>
      <c r="E106" s="22" t="s">
        <v>311</v>
      </c>
      <c r="F106" s="21" t="s">
        <v>32</v>
      </c>
      <c r="G106" s="21" t="s">
        <v>268</v>
      </c>
      <c r="H106" s="22" t="s">
        <v>311</v>
      </c>
    </row>
    <row r="107" spans="1:8" x14ac:dyDescent="0.25">
      <c r="A107" s="21" t="s">
        <v>329</v>
      </c>
      <c r="B107" s="21" t="s">
        <v>29</v>
      </c>
      <c r="C107" s="21" t="s">
        <v>4</v>
      </c>
      <c r="D107" s="21" t="s">
        <v>264</v>
      </c>
      <c r="E107" s="22" t="s">
        <v>311</v>
      </c>
      <c r="F107" s="21" t="s">
        <v>4</v>
      </c>
      <c r="G107" s="21" t="s">
        <v>269</v>
      </c>
      <c r="H107" s="22" t="s">
        <v>311</v>
      </c>
    </row>
    <row r="108" spans="1:8" x14ac:dyDescent="0.25">
      <c r="A108" s="21" t="s">
        <v>330</v>
      </c>
      <c r="B108" s="21" t="s">
        <v>27</v>
      </c>
      <c r="C108" s="21" t="s">
        <v>3</v>
      </c>
      <c r="D108" s="21" t="s">
        <v>271</v>
      </c>
      <c r="E108" s="22" t="s">
        <v>311</v>
      </c>
      <c r="F108" s="21" t="s">
        <v>3</v>
      </c>
      <c r="G108" s="21" t="s">
        <v>276</v>
      </c>
      <c r="H108" s="22" t="s">
        <v>311</v>
      </c>
    </row>
    <row r="109" spans="1:8" x14ac:dyDescent="0.25">
      <c r="A109" s="21" t="s">
        <v>330</v>
      </c>
      <c r="B109" s="21" t="s">
        <v>28</v>
      </c>
      <c r="C109" s="21" t="s">
        <v>3</v>
      </c>
      <c r="D109" s="21" t="s">
        <v>272</v>
      </c>
      <c r="E109" s="22" t="s">
        <v>311</v>
      </c>
      <c r="F109" s="21" t="s">
        <v>3</v>
      </c>
      <c r="G109" s="21" t="s">
        <v>277</v>
      </c>
      <c r="H109" s="22" t="s">
        <v>311</v>
      </c>
    </row>
    <row r="110" spans="1:8" x14ac:dyDescent="0.25">
      <c r="A110" s="21" t="s">
        <v>330</v>
      </c>
      <c r="B110" s="21" t="s">
        <v>28</v>
      </c>
      <c r="C110" s="21" t="s">
        <v>3</v>
      </c>
      <c r="D110" s="21" t="s">
        <v>273</v>
      </c>
      <c r="E110" s="22" t="s">
        <v>311</v>
      </c>
      <c r="F110" s="21" t="s">
        <v>3</v>
      </c>
      <c r="G110" s="21" t="s">
        <v>278</v>
      </c>
      <c r="H110" s="22" t="s">
        <v>311</v>
      </c>
    </row>
    <row r="111" spans="1:8" x14ac:dyDescent="0.25">
      <c r="A111" s="21" t="s">
        <v>330</v>
      </c>
      <c r="B111" s="21" t="s">
        <v>28</v>
      </c>
      <c r="C111" s="21" t="s">
        <v>3</v>
      </c>
      <c r="D111" s="21" t="s">
        <v>274</v>
      </c>
      <c r="E111" s="22" t="s">
        <v>311</v>
      </c>
      <c r="F111" s="21" t="s">
        <v>3</v>
      </c>
      <c r="G111" s="21" t="s">
        <v>279</v>
      </c>
      <c r="H111" s="22" t="s">
        <v>311</v>
      </c>
    </row>
    <row r="112" spans="1:8" x14ac:dyDescent="0.25">
      <c r="A112" s="21" t="s">
        <v>330</v>
      </c>
      <c r="B112" s="21" t="s">
        <v>29</v>
      </c>
      <c r="C112" s="21" t="s">
        <v>3</v>
      </c>
      <c r="D112" s="21" t="s">
        <v>275</v>
      </c>
      <c r="E112" s="22" t="s">
        <v>311</v>
      </c>
      <c r="F112" s="21" t="s">
        <v>3</v>
      </c>
      <c r="G112" s="21" t="s">
        <v>280</v>
      </c>
      <c r="H112" s="22" t="s">
        <v>311</v>
      </c>
    </row>
    <row r="113" spans="1:8" x14ac:dyDescent="0.25">
      <c r="A113" s="21" t="s">
        <v>331</v>
      </c>
      <c r="B113" s="21" t="s">
        <v>27</v>
      </c>
      <c r="C113" s="21" t="s">
        <v>4</v>
      </c>
      <c r="D113" s="21" t="s">
        <v>282</v>
      </c>
      <c r="E113" s="22" t="s">
        <v>311</v>
      </c>
      <c r="F113" s="21" t="s">
        <v>4</v>
      </c>
      <c r="G113" s="21" t="s">
        <v>287</v>
      </c>
      <c r="H113" s="22" t="s">
        <v>311</v>
      </c>
    </row>
    <row r="114" spans="1:8" x14ac:dyDescent="0.25">
      <c r="A114" s="21" t="s">
        <v>331</v>
      </c>
      <c r="B114" s="21" t="s">
        <v>28</v>
      </c>
      <c r="C114" s="21" t="s">
        <v>4</v>
      </c>
      <c r="D114" s="21" t="s">
        <v>283</v>
      </c>
      <c r="E114" s="22" t="s">
        <v>309</v>
      </c>
      <c r="F114" s="21" t="s">
        <v>4</v>
      </c>
      <c r="G114" s="21" t="s">
        <v>288</v>
      </c>
      <c r="H114" s="22" t="s">
        <v>309</v>
      </c>
    </row>
    <row r="115" spans="1:8" x14ac:dyDescent="0.25">
      <c r="A115" s="21" t="s">
        <v>331</v>
      </c>
      <c r="B115" s="21" t="s">
        <v>28</v>
      </c>
      <c r="C115" s="21" t="s">
        <v>5</v>
      </c>
      <c r="D115" s="21" t="s">
        <v>284</v>
      </c>
      <c r="E115" s="22" t="s">
        <v>311</v>
      </c>
      <c r="F115" s="21" t="s">
        <v>5</v>
      </c>
      <c r="G115" s="21" t="s">
        <v>289</v>
      </c>
      <c r="H115" s="22" t="s">
        <v>311</v>
      </c>
    </row>
    <row r="116" spans="1:8" x14ac:dyDescent="0.25">
      <c r="A116" s="21" t="s">
        <v>331</v>
      </c>
      <c r="B116" s="21" t="s">
        <v>28</v>
      </c>
      <c r="C116" s="21" t="s">
        <v>5</v>
      </c>
      <c r="D116" s="21" t="s">
        <v>285</v>
      </c>
      <c r="E116" s="22" t="s">
        <v>311</v>
      </c>
      <c r="F116" s="21" t="s">
        <v>5</v>
      </c>
      <c r="G116" s="21" t="s">
        <v>290</v>
      </c>
      <c r="H116" s="22" t="s">
        <v>311</v>
      </c>
    </row>
    <row r="117" spans="1:8" x14ac:dyDescent="0.25">
      <c r="A117" s="21" t="s">
        <v>331</v>
      </c>
      <c r="B117" s="21" t="s">
        <v>29</v>
      </c>
      <c r="C117" s="21" t="s">
        <v>4</v>
      </c>
      <c r="D117" s="21" t="s">
        <v>286</v>
      </c>
      <c r="E117" s="22" t="s">
        <v>311</v>
      </c>
      <c r="F117" s="21" t="s">
        <v>4</v>
      </c>
      <c r="G117" s="21" t="s">
        <v>291</v>
      </c>
      <c r="H117" s="22" t="s">
        <v>311</v>
      </c>
    </row>
    <row r="118" spans="1:8" x14ac:dyDescent="0.25">
      <c r="A118" s="21" t="s">
        <v>332</v>
      </c>
      <c r="B118" s="21" t="s">
        <v>27</v>
      </c>
      <c r="C118" s="21" t="s">
        <v>3</v>
      </c>
      <c r="D118" s="21" t="s">
        <v>292</v>
      </c>
      <c r="E118" s="22" t="s">
        <v>311</v>
      </c>
      <c r="F118" s="21" t="s">
        <v>3</v>
      </c>
      <c r="G118" s="21" t="s">
        <v>297</v>
      </c>
      <c r="H118" s="22" t="s">
        <v>311</v>
      </c>
    </row>
    <row r="119" spans="1:8" x14ac:dyDescent="0.25">
      <c r="A119" s="21" t="s">
        <v>332</v>
      </c>
      <c r="B119" s="21" t="s">
        <v>28</v>
      </c>
      <c r="C119" s="21" t="s">
        <v>3</v>
      </c>
      <c r="D119" s="21" t="s">
        <v>293</v>
      </c>
      <c r="E119" s="22" t="s">
        <v>311</v>
      </c>
      <c r="F119" s="21" t="s">
        <v>3</v>
      </c>
      <c r="G119" s="21" t="s">
        <v>298</v>
      </c>
      <c r="H119" s="22" t="s">
        <v>311</v>
      </c>
    </row>
    <row r="120" spans="1:8" x14ac:dyDescent="0.25">
      <c r="A120" s="21" t="s">
        <v>332</v>
      </c>
      <c r="B120" s="21" t="s">
        <v>28</v>
      </c>
      <c r="C120" s="21" t="s">
        <v>3</v>
      </c>
      <c r="D120" s="21" t="s">
        <v>294</v>
      </c>
      <c r="E120" s="22" t="s">
        <v>311</v>
      </c>
      <c r="F120" s="21" t="s">
        <v>3</v>
      </c>
      <c r="G120" s="21" t="s">
        <v>299</v>
      </c>
      <c r="H120" s="22" t="s">
        <v>311</v>
      </c>
    </row>
    <row r="121" spans="1:8" x14ac:dyDescent="0.25">
      <c r="A121" s="21" t="s">
        <v>332</v>
      </c>
      <c r="B121" s="21" t="s">
        <v>28</v>
      </c>
      <c r="C121" s="21" t="s">
        <v>3</v>
      </c>
      <c r="D121" s="21" t="s">
        <v>295</v>
      </c>
      <c r="E121" s="22" t="s">
        <v>311</v>
      </c>
      <c r="F121" s="21" t="s">
        <v>3</v>
      </c>
      <c r="G121" s="21" t="s">
        <v>300</v>
      </c>
      <c r="H121" s="22" t="s">
        <v>311</v>
      </c>
    </row>
    <row r="122" spans="1:8" x14ac:dyDescent="0.25">
      <c r="A122" s="21" t="s">
        <v>332</v>
      </c>
      <c r="B122" s="21" t="s">
        <v>29</v>
      </c>
      <c r="C122" s="21" t="s">
        <v>3</v>
      </c>
      <c r="D122" s="21" t="s">
        <v>296</v>
      </c>
      <c r="E122" s="22" t="s">
        <v>311</v>
      </c>
      <c r="F122" s="21" t="s">
        <v>3</v>
      </c>
      <c r="G122" s="21" t="s">
        <v>301</v>
      </c>
      <c r="H122" s="22" t="s">
        <v>311</v>
      </c>
    </row>
  </sheetData>
  <mergeCells count="11">
    <mergeCell ref="B1:H1"/>
    <mergeCell ref="B11:B12"/>
    <mergeCell ref="B2:H2"/>
    <mergeCell ref="A4:H4"/>
    <mergeCell ref="A3:H3"/>
    <mergeCell ref="A5:H5"/>
    <mergeCell ref="A8:H8"/>
    <mergeCell ref="A11:A12"/>
    <mergeCell ref="A6:H6"/>
    <mergeCell ref="F11:H11"/>
    <mergeCell ref="C11:E11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zoomScaleNormal="100" workbookViewId="0">
      <selection activeCell="A22" sqref="A22:D22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8.710937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4.25" x14ac:dyDescent="0.2">
      <c r="A3" s="67" t="s">
        <v>1</v>
      </c>
      <c r="B3" s="67"/>
      <c r="C3" s="67"/>
      <c r="D3" s="67"/>
      <c r="E3" s="67"/>
      <c r="F3" s="67"/>
      <c r="G3" s="67"/>
      <c r="H3" s="67" t="s">
        <v>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6" t="s">
        <v>60</v>
      </c>
      <c r="B4" s="66"/>
      <c r="C4" s="66"/>
      <c r="D4" s="66"/>
      <c r="E4" s="66"/>
      <c r="F4" s="66"/>
      <c r="G4" s="66"/>
      <c r="H4" s="66" t="s">
        <v>60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7"/>
      <c r="B5" s="8"/>
      <c r="C5" s="8"/>
      <c r="D5" s="7"/>
      <c r="E5" s="8"/>
      <c r="F5" s="8"/>
      <c r="G5" s="7"/>
      <c r="H5" s="7"/>
      <c r="I5" s="8"/>
      <c r="J5" s="8"/>
      <c r="K5" s="8"/>
      <c r="L5" s="8"/>
      <c r="M5" s="8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8"/>
    </row>
    <row r="6" spans="1:45" s="4" customFormat="1" ht="14.25" x14ac:dyDescent="0.2">
      <c r="A6" s="69" t="s">
        <v>39</v>
      </c>
      <c r="B6" s="69"/>
      <c r="C6" s="69"/>
      <c r="D6" s="69"/>
      <c r="E6" s="69"/>
      <c r="F6" s="69"/>
      <c r="G6" s="69"/>
      <c r="H6" s="69" t="s">
        <v>39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5" s="4" customFormat="1" ht="14.25" x14ac:dyDescent="0.2">
      <c r="A7" s="11"/>
      <c r="B7" s="10"/>
      <c r="C7" s="10"/>
      <c r="D7" s="11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45" s="4" customFormat="1" x14ac:dyDescent="0.25">
      <c r="A8" s="68" t="s">
        <v>12</v>
      </c>
      <c r="B8" s="68"/>
      <c r="C8" s="68"/>
      <c r="D8" s="68"/>
      <c r="E8" s="68"/>
      <c r="F8" s="68"/>
      <c r="G8" s="68"/>
      <c r="H8" s="79" t="s">
        <v>24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45" s="4" customFormat="1" ht="14.25" x14ac:dyDescent="0.2">
      <c r="A9" s="12"/>
      <c r="B9" s="82" t="s">
        <v>107</v>
      </c>
      <c r="C9" s="82"/>
      <c r="D9" s="13"/>
      <c r="G9" s="12"/>
      <c r="H9" s="14"/>
      <c r="I9" s="15"/>
      <c r="K9" s="15" t="s">
        <v>17</v>
      </c>
      <c r="M9" s="15" t="s">
        <v>18</v>
      </c>
      <c r="N9" s="1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</row>
    <row r="10" spans="1:45" s="4" customFormat="1" ht="14.25" x14ac:dyDescent="0.2">
      <c r="A10" s="12"/>
      <c r="B10" s="83"/>
      <c r="C10" s="83"/>
      <c r="D10" s="13"/>
      <c r="G10" s="12"/>
      <c r="H10" s="14"/>
      <c r="I10" s="84" t="s">
        <v>16</v>
      </c>
      <c r="J10" s="85" t="s">
        <v>17</v>
      </c>
      <c r="K10" s="85"/>
      <c r="L10" s="85" t="s">
        <v>18</v>
      </c>
      <c r="M10" s="85"/>
      <c r="N10" s="86" t="s">
        <v>19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6"/>
      <c r="AM10" s="16"/>
      <c r="AN10" s="16"/>
      <c r="AO10" s="16"/>
      <c r="AP10" s="16"/>
      <c r="AQ10" s="16"/>
      <c r="AR10" s="16"/>
      <c r="AS10" s="16"/>
    </row>
    <row r="11" spans="1:45" s="4" customFormat="1" ht="14.25" x14ac:dyDescent="0.2">
      <c r="A11" s="65" t="s">
        <v>26</v>
      </c>
      <c r="B11" s="70" t="s">
        <v>6</v>
      </c>
      <c r="C11" s="70"/>
      <c r="D11" s="70"/>
      <c r="E11" s="70" t="s">
        <v>7</v>
      </c>
      <c r="F11" s="70"/>
      <c r="G11" s="70"/>
      <c r="I11" s="74"/>
      <c r="J11" s="40" t="s">
        <v>30</v>
      </c>
      <c r="K11" s="40" t="s">
        <v>31</v>
      </c>
      <c r="L11" s="40" t="s">
        <v>30</v>
      </c>
      <c r="M11" s="40" t="s">
        <v>31</v>
      </c>
      <c r="N11" s="87"/>
    </row>
    <row r="12" spans="1:45" s="4" customFormat="1" ht="14.25" x14ac:dyDescent="0.2">
      <c r="A12" s="65"/>
      <c r="B12" s="18" t="s">
        <v>15</v>
      </c>
      <c r="C12" s="18" t="s">
        <v>11</v>
      </c>
      <c r="D12" s="19" t="s">
        <v>10</v>
      </c>
      <c r="E12" s="18" t="s">
        <v>15</v>
      </c>
      <c r="F12" s="18" t="s">
        <v>11</v>
      </c>
      <c r="G12" s="19" t="s">
        <v>10</v>
      </c>
      <c r="I12" s="20" t="s">
        <v>20</v>
      </c>
      <c r="J12" s="20">
        <f>COUNTIF(D13:D17,"H")</f>
        <v>2</v>
      </c>
      <c r="K12" s="43">
        <f>J12/$N12</f>
        <v>0.4</v>
      </c>
      <c r="L12" s="20">
        <f>COUNTIF(D13:D17,"M")</f>
        <v>3</v>
      </c>
      <c r="M12" s="43">
        <f>L12/$N12</f>
        <v>0.6</v>
      </c>
      <c r="N12" s="20">
        <f>SUM(J12,L12)</f>
        <v>5</v>
      </c>
    </row>
    <row r="13" spans="1:45" s="4" customFormat="1" ht="14.25" x14ac:dyDescent="0.2">
      <c r="A13" s="21" t="s">
        <v>27</v>
      </c>
      <c r="B13" s="21" t="s">
        <v>4</v>
      </c>
      <c r="C13" s="21" t="s">
        <v>174</v>
      </c>
      <c r="D13" s="22" t="s">
        <v>9</v>
      </c>
      <c r="E13" s="21" t="s">
        <v>4</v>
      </c>
      <c r="F13" s="21" t="s">
        <v>179</v>
      </c>
      <c r="G13" s="22" t="s">
        <v>9</v>
      </c>
      <c r="I13" s="20" t="s">
        <v>21</v>
      </c>
      <c r="J13" s="20">
        <f>COUNTIF(D22,"H")</f>
        <v>0</v>
      </c>
      <c r="K13" s="43">
        <f>J13/$N13</f>
        <v>0</v>
      </c>
      <c r="L13" s="20">
        <f>COUNTIF(D22,"M")</f>
        <v>1</v>
      </c>
      <c r="M13" s="43">
        <f>L13/$N13</f>
        <v>1</v>
      </c>
      <c r="N13" s="20">
        <f>SUM(J13,L13)</f>
        <v>1</v>
      </c>
    </row>
    <row r="14" spans="1:45" s="4" customFormat="1" ht="14.25" x14ac:dyDescent="0.2">
      <c r="A14" s="21" t="s">
        <v>28</v>
      </c>
      <c r="B14" s="21" t="s">
        <v>4</v>
      </c>
      <c r="C14" s="21" t="s">
        <v>175</v>
      </c>
      <c r="D14" s="22" t="s">
        <v>8</v>
      </c>
      <c r="E14" s="21" t="s">
        <v>4</v>
      </c>
      <c r="F14" s="21" t="s">
        <v>180</v>
      </c>
      <c r="G14" s="22" t="s">
        <v>9</v>
      </c>
      <c r="I14" s="17" t="s">
        <v>19</v>
      </c>
      <c r="J14" s="17">
        <f>SUM(J12:J13)</f>
        <v>2</v>
      </c>
      <c r="K14" s="44">
        <f>J14/N14</f>
        <v>0.33333333333333331</v>
      </c>
      <c r="L14" s="17">
        <f t="shared" ref="L14:N14" si="0">SUM(L12:L13)</f>
        <v>4</v>
      </c>
      <c r="M14" s="44">
        <f>L14/N14</f>
        <v>0.66666666666666663</v>
      </c>
      <c r="N14" s="17">
        <f t="shared" si="0"/>
        <v>6</v>
      </c>
    </row>
    <row r="15" spans="1:45" s="4" customFormat="1" ht="14.25" x14ac:dyDescent="0.2">
      <c r="A15" s="21" t="s">
        <v>28</v>
      </c>
      <c r="B15" s="21" t="s">
        <v>5</v>
      </c>
      <c r="C15" s="21" t="s">
        <v>176</v>
      </c>
      <c r="D15" s="22" t="s">
        <v>9</v>
      </c>
      <c r="E15" s="21" t="s">
        <v>5</v>
      </c>
      <c r="F15" s="21" t="s">
        <v>181</v>
      </c>
      <c r="G15" s="22" t="s">
        <v>9</v>
      </c>
      <c r="I15" s="23" t="s">
        <v>22</v>
      </c>
    </row>
    <row r="16" spans="1:45" s="4" customFormat="1" ht="14.25" x14ac:dyDescent="0.2">
      <c r="A16" s="21" t="s">
        <v>28</v>
      </c>
      <c r="B16" s="21" t="s">
        <v>32</v>
      </c>
      <c r="C16" s="21" t="s">
        <v>177</v>
      </c>
      <c r="D16" s="22" t="s">
        <v>8</v>
      </c>
      <c r="E16" s="21" t="s">
        <v>32</v>
      </c>
      <c r="F16" s="21" t="s">
        <v>182</v>
      </c>
      <c r="G16" s="22" t="s">
        <v>8</v>
      </c>
    </row>
    <row r="17" spans="1:19" s="4" customFormat="1" ht="14.25" x14ac:dyDescent="0.2">
      <c r="A17" s="21" t="s">
        <v>29</v>
      </c>
      <c r="B17" s="21" t="s">
        <v>4</v>
      </c>
      <c r="C17" s="21" t="s">
        <v>178</v>
      </c>
      <c r="D17" s="22" t="s">
        <v>9</v>
      </c>
      <c r="E17" s="21" t="s">
        <v>4</v>
      </c>
      <c r="F17" s="21" t="s">
        <v>183</v>
      </c>
      <c r="G17" s="22" t="s">
        <v>9</v>
      </c>
    </row>
    <row r="18" spans="1:19" s="4" customFormat="1" ht="14.25" x14ac:dyDescent="0.2">
      <c r="A18" s="24"/>
      <c r="B18" s="24"/>
      <c r="C18" s="24"/>
      <c r="D18" s="25"/>
      <c r="E18" s="24"/>
      <c r="F18" s="24"/>
      <c r="G18" s="25"/>
    </row>
    <row r="19" spans="1:19" s="4" customFormat="1" x14ac:dyDescent="0.2">
      <c r="A19" s="68" t="s">
        <v>13</v>
      </c>
      <c r="B19" s="68"/>
      <c r="C19" s="68"/>
      <c r="D19" s="68"/>
      <c r="E19" s="68"/>
      <c r="F19" s="68"/>
      <c r="G19" s="68"/>
      <c r="H19" s="88" t="s">
        <v>25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19" s="4" customFormat="1" ht="14.25" x14ac:dyDescent="0.2">
      <c r="A20" s="24"/>
      <c r="B20" s="24"/>
      <c r="C20" s="24"/>
      <c r="D20" s="25"/>
      <c r="E20" s="24"/>
      <c r="F20" s="24"/>
      <c r="G20" s="25"/>
    </row>
    <row r="21" spans="1:19" s="4" customFormat="1" ht="14.25" x14ac:dyDescent="0.2">
      <c r="A21" s="37" t="s">
        <v>26</v>
      </c>
      <c r="B21" s="37" t="s">
        <v>14</v>
      </c>
      <c r="C21" s="18" t="s">
        <v>11</v>
      </c>
      <c r="D21" s="38" t="s">
        <v>10</v>
      </c>
      <c r="E21" s="24"/>
      <c r="F21" s="24"/>
      <c r="G21" s="25"/>
      <c r="I21" s="89" t="s">
        <v>23</v>
      </c>
      <c r="J21" s="90"/>
      <c r="K21" s="41" t="s">
        <v>19</v>
      </c>
      <c r="L21" s="49" t="s">
        <v>31</v>
      </c>
      <c r="M21" s="26"/>
    </row>
    <row r="22" spans="1:19" s="4" customFormat="1" ht="14.25" x14ac:dyDescent="0.2">
      <c r="A22" s="21" t="s">
        <v>28</v>
      </c>
      <c r="B22" s="21" t="s">
        <v>3</v>
      </c>
      <c r="C22" s="21" t="s">
        <v>40</v>
      </c>
      <c r="D22" s="22" t="s">
        <v>9</v>
      </c>
      <c r="E22" s="24"/>
      <c r="F22" s="24"/>
      <c r="G22" s="25"/>
      <c r="I22" s="27" t="s">
        <v>4</v>
      </c>
      <c r="J22" s="28"/>
      <c r="K22" s="42">
        <f xml:space="preserve"> COUNTIF($B$13:$B$17,I22)+COUNTIF($B$22,I22)</f>
        <v>3</v>
      </c>
      <c r="L22" s="45">
        <f>K22/$K$26</f>
        <v>0.5</v>
      </c>
      <c r="M22" s="29"/>
    </row>
    <row r="23" spans="1:19" s="4" customFormat="1" ht="14.25" x14ac:dyDescent="0.2">
      <c r="A23" s="9"/>
      <c r="B23" s="9"/>
      <c r="C23" s="9"/>
      <c r="D23" s="30"/>
      <c r="E23" s="9"/>
      <c r="F23" s="9"/>
      <c r="G23" s="30"/>
      <c r="I23" s="27" t="s">
        <v>5</v>
      </c>
      <c r="J23" s="28"/>
      <c r="K23" s="42">
        <f xml:space="preserve"> COUNTIF($B$13:$B$17,I23)+COUNTIF($B$22,I23)</f>
        <v>1</v>
      </c>
      <c r="L23" s="45">
        <f t="shared" ref="L23:L25" si="1">K23/$K$26</f>
        <v>0.16666666666666666</v>
      </c>
      <c r="M23" s="29"/>
    </row>
    <row r="24" spans="1:19" s="4" customFormat="1" ht="14.25" x14ac:dyDescent="0.2">
      <c r="A24" s="10"/>
      <c r="B24" s="10"/>
      <c r="C24" s="10"/>
      <c r="D24" s="10"/>
      <c r="E24" s="10"/>
      <c r="F24" s="10"/>
      <c r="G24" s="10"/>
      <c r="I24" s="27" t="s">
        <v>32</v>
      </c>
      <c r="J24" s="28"/>
      <c r="K24" s="42">
        <f t="shared" ref="K24:K25" si="2" xml:space="preserve"> COUNTIF($B$13:$B$17,I24)+COUNTIF($B$22,I24)</f>
        <v>1</v>
      </c>
      <c r="L24" s="45">
        <f t="shared" si="1"/>
        <v>0.16666666666666666</v>
      </c>
      <c r="M24" s="29"/>
    </row>
    <row r="25" spans="1:19" s="4" customFormat="1" ht="14.25" x14ac:dyDescent="0.2">
      <c r="A25" s="9"/>
      <c r="B25" s="9"/>
      <c r="C25" s="9"/>
      <c r="D25" s="30"/>
      <c r="E25" s="9"/>
      <c r="F25" s="9"/>
      <c r="G25" s="30"/>
      <c r="I25" s="27" t="s">
        <v>3</v>
      </c>
      <c r="J25" s="28"/>
      <c r="K25" s="42">
        <f t="shared" si="2"/>
        <v>1</v>
      </c>
      <c r="L25" s="45">
        <f t="shared" si="1"/>
        <v>0.16666666666666666</v>
      </c>
      <c r="M25" s="29"/>
    </row>
    <row r="26" spans="1:19" s="4" customFormat="1" x14ac:dyDescent="0.25">
      <c r="A26" s="12"/>
      <c r="D26" s="13"/>
      <c r="E26" s="9"/>
      <c r="F26" s="9"/>
      <c r="G26" s="30"/>
      <c r="I26" s="52" t="s">
        <v>19</v>
      </c>
      <c r="J26" s="53"/>
      <c r="K26" s="31">
        <f>SUM(K22:K25)</f>
        <v>6</v>
      </c>
      <c r="L26" s="46">
        <f>K26/K26</f>
        <v>1</v>
      </c>
      <c r="M26" s="32"/>
    </row>
    <row r="27" spans="1:19" s="4" customFormat="1" ht="14.25" x14ac:dyDescent="0.2">
      <c r="A27" s="12"/>
      <c r="D27" s="13"/>
      <c r="E27" s="9"/>
      <c r="F27" s="9"/>
      <c r="G27" s="30"/>
      <c r="I27" s="23" t="s">
        <v>22</v>
      </c>
    </row>
    <row r="28" spans="1:19" s="4" customFormat="1" ht="14.25" x14ac:dyDescent="0.2">
      <c r="A28" s="9"/>
      <c r="B28" s="9"/>
      <c r="C28" s="9"/>
      <c r="D28" s="30"/>
      <c r="E28" s="9"/>
      <c r="F28" s="9"/>
      <c r="G28" s="30"/>
    </row>
    <row r="29" spans="1:19" s="4" customFormat="1" ht="14.25" x14ac:dyDescent="0.2">
      <c r="A29" s="9"/>
      <c r="B29" s="9"/>
      <c r="C29" s="9"/>
      <c r="D29" s="30"/>
      <c r="E29" s="9"/>
      <c r="F29" s="9"/>
      <c r="G29" s="30"/>
    </row>
    <row r="30" spans="1:19" s="4" customFormat="1" ht="14.25" x14ac:dyDescent="0.2">
      <c r="A30" s="9"/>
      <c r="B30" s="9"/>
      <c r="C30" s="9"/>
      <c r="D30" s="30"/>
      <c r="E30" s="9"/>
      <c r="F30" s="9"/>
      <c r="G30" s="30"/>
    </row>
    <row r="31" spans="1:19" s="4" customFormat="1" ht="14.25" x14ac:dyDescent="0.2">
      <c r="A31" s="9"/>
      <c r="B31" s="9"/>
      <c r="C31" s="9"/>
      <c r="D31" s="30"/>
      <c r="E31" s="9"/>
      <c r="F31" s="9"/>
      <c r="G31" s="30"/>
    </row>
    <row r="32" spans="1:19" s="4" customFormat="1" ht="14.25" x14ac:dyDescent="0.2">
      <c r="A32" s="33"/>
      <c r="B32" s="33"/>
      <c r="C32" s="33"/>
      <c r="D32" s="30"/>
      <c r="E32" s="33"/>
      <c r="F32" s="33"/>
      <c r="G32" s="34"/>
    </row>
    <row r="33" spans="1:7" s="4" customFormat="1" ht="14.25" x14ac:dyDescent="0.2">
      <c r="A33" s="33"/>
      <c r="B33" s="33"/>
      <c r="C33" s="33"/>
      <c r="D33" s="30"/>
      <c r="E33" s="33"/>
      <c r="F33" s="33"/>
      <c r="G33" s="34"/>
    </row>
    <row r="34" spans="1:7" s="4" customFormat="1" ht="14.25" x14ac:dyDescent="0.2">
      <c r="A34" s="12"/>
      <c r="D34" s="13"/>
      <c r="G34" s="12"/>
    </row>
    <row r="35" spans="1:7" s="4" customFormat="1" ht="14.25" x14ac:dyDescent="0.2">
      <c r="A35" s="12"/>
      <c r="D35" s="13"/>
      <c r="G35" s="12"/>
    </row>
    <row r="36" spans="1:7" s="4" customFormat="1" ht="14.25" x14ac:dyDescent="0.2">
      <c r="A36" s="12"/>
      <c r="D36" s="13"/>
      <c r="G36" s="12"/>
    </row>
    <row r="37" spans="1:7" ht="15" customHeight="1" x14ac:dyDescent="0.25"/>
    <row r="38" spans="1:7" ht="22.5" customHeight="1" x14ac:dyDescent="0.25"/>
  </sheetData>
  <mergeCells count="23"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opLeftCell="A7" zoomScaleNormal="100" workbookViewId="0">
      <selection activeCell="H4" sqref="H4:S4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11.5703125" bestFit="1" customWidth="1"/>
    <col min="12" max="12" width="9.140625" bestFit="1" customWidth="1"/>
    <col min="13" max="13" width="8.28515625" customWidth="1"/>
    <col min="14" max="14" width="6.140625" bestFit="1" customWidth="1"/>
  </cols>
  <sheetData>
    <row r="1" spans="1:45" s="4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4.25" x14ac:dyDescent="0.2">
      <c r="A3" s="67" t="s">
        <v>1</v>
      </c>
      <c r="B3" s="67"/>
      <c r="C3" s="67"/>
      <c r="D3" s="67"/>
      <c r="E3" s="67"/>
      <c r="F3" s="67"/>
      <c r="G3" s="67"/>
      <c r="H3" s="67" t="s">
        <v>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6" t="s">
        <v>60</v>
      </c>
      <c r="B4" s="66"/>
      <c r="C4" s="66"/>
      <c r="D4" s="66"/>
      <c r="E4" s="66"/>
      <c r="F4" s="66"/>
      <c r="G4" s="66"/>
      <c r="H4" s="66" t="s">
        <v>60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7"/>
      <c r="B5" s="8"/>
      <c r="C5" s="8"/>
      <c r="D5" s="7"/>
      <c r="E5" s="8"/>
      <c r="F5" s="8"/>
      <c r="G5" s="7"/>
      <c r="H5" s="7"/>
      <c r="I5" s="8"/>
      <c r="J5" s="8"/>
      <c r="K5" s="8"/>
      <c r="L5" s="8"/>
      <c r="M5" s="8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8"/>
    </row>
    <row r="6" spans="1:45" s="4" customFormat="1" ht="14.25" x14ac:dyDescent="0.2">
      <c r="A6" s="69" t="s">
        <v>42</v>
      </c>
      <c r="B6" s="69"/>
      <c r="C6" s="69"/>
      <c r="D6" s="69"/>
      <c r="E6" s="69"/>
      <c r="F6" s="69"/>
      <c r="G6" s="69"/>
      <c r="H6" s="69" t="s">
        <v>42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5" s="4" customFormat="1" ht="14.25" x14ac:dyDescent="0.2">
      <c r="A7" s="11"/>
      <c r="B7" s="10"/>
      <c r="C7" s="10"/>
      <c r="D7" s="11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45" s="4" customFormat="1" x14ac:dyDescent="0.25">
      <c r="A8" s="68" t="s">
        <v>12</v>
      </c>
      <c r="B8" s="68"/>
      <c r="C8" s="68"/>
      <c r="D8" s="68"/>
      <c r="E8" s="68"/>
      <c r="F8" s="68"/>
      <c r="G8" s="68"/>
      <c r="H8" s="79" t="s">
        <v>24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45" s="4" customFormat="1" ht="14.25" x14ac:dyDescent="0.2">
      <c r="A9" s="12"/>
      <c r="B9" s="82" t="s">
        <v>107</v>
      </c>
      <c r="C9" s="82"/>
      <c r="D9" s="13"/>
      <c r="G9" s="12"/>
      <c r="H9" s="14"/>
      <c r="I9" s="15"/>
      <c r="K9" s="15" t="s">
        <v>17</v>
      </c>
      <c r="M9" s="15" t="s">
        <v>18</v>
      </c>
      <c r="N9" s="1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</row>
    <row r="10" spans="1:45" s="4" customFormat="1" ht="14.25" x14ac:dyDescent="0.2">
      <c r="A10" s="12"/>
      <c r="B10" s="83"/>
      <c r="C10" s="83"/>
      <c r="D10" s="13"/>
      <c r="G10" s="12"/>
      <c r="H10" s="14"/>
      <c r="I10" s="84" t="s">
        <v>16</v>
      </c>
      <c r="J10" s="85" t="s">
        <v>17</v>
      </c>
      <c r="K10" s="85"/>
      <c r="L10" s="85" t="s">
        <v>18</v>
      </c>
      <c r="M10" s="85"/>
      <c r="N10" s="86" t="s">
        <v>19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6"/>
      <c r="AM10" s="16"/>
      <c r="AN10" s="16"/>
      <c r="AO10" s="16"/>
      <c r="AP10" s="16"/>
      <c r="AQ10" s="16"/>
      <c r="AR10" s="16"/>
      <c r="AS10" s="16"/>
    </row>
    <row r="11" spans="1:45" s="4" customFormat="1" ht="14.25" x14ac:dyDescent="0.2">
      <c r="A11" s="65" t="s">
        <v>26</v>
      </c>
      <c r="B11" s="70" t="s">
        <v>6</v>
      </c>
      <c r="C11" s="70"/>
      <c r="D11" s="70"/>
      <c r="E11" s="70" t="s">
        <v>7</v>
      </c>
      <c r="F11" s="70"/>
      <c r="G11" s="70"/>
      <c r="I11" s="74"/>
      <c r="J11" s="40" t="s">
        <v>30</v>
      </c>
      <c r="K11" s="40" t="s">
        <v>31</v>
      </c>
      <c r="L11" s="40" t="s">
        <v>30</v>
      </c>
      <c r="M11" s="40" t="s">
        <v>31</v>
      </c>
      <c r="N11" s="87"/>
    </row>
    <row r="12" spans="1:45" s="4" customFormat="1" ht="14.25" x14ac:dyDescent="0.2">
      <c r="A12" s="65"/>
      <c r="B12" s="18" t="s">
        <v>15</v>
      </c>
      <c r="C12" s="18" t="s">
        <v>11</v>
      </c>
      <c r="D12" s="19" t="s">
        <v>10</v>
      </c>
      <c r="E12" s="18" t="s">
        <v>15</v>
      </c>
      <c r="F12" s="18" t="s">
        <v>11</v>
      </c>
      <c r="G12" s="19" t="s">
        <v>10</v>
      </c>
      <c r="I12" s="20" t="s">
        <v>20</v>
      </c>
      <c r="J12" s="20">
        <f>COUNTIF(D13:D17,"H")</f>
        <v>2</v>
      </c>
      <c r="K12" s="43">
        <f>J12/$N12</f>
        <v>0.4</v>
      </c>
      <c r="L12" s="20">
        <f>COUNTIF(D13:D17,"M")</f>
        <v>3</v>
      </c>
      <c r="M12" s="43">
        <f>L12/$N12</f>
        <v>0.6</v>
      </c>
      <c r="N12" s="20">
        <f>SUM(J12,L12)</f>
        <v>5</v>
      </c>
    </row>
    <row r="13" spans="1:45" s="4" customFormat="1" ht="14.25" x14ac:dyDescent="0.2">
      <c r="A13" s="21" t="s">
        <v>27</v>
      </c>
      <c r="B13" s="21" t="s">
        <v>5</v>
      </c>
      <c r="C13" s="21" t="s">
        <v>41</v>
      </c>
      <c r="D13" s="22" t="s">
        <v>9</v>
      </c>
      <c r="E13" s="21" t="s">
        <v>5</v>
      </c>
      <c r="F13" s="21" t="s">
        <v>188</v>
      </c>
      <c r="G13" s="22" t="s">
        <v>9</v>
      </c>
      <c r="I13" s="20" t="s">
        <v>21</v>
      </c>
      <c r="J13" s="20">
        <f>COUNTIF(D22,"H")</f>
        <v>1</v>
      </c>
      <c r="K13" s="43">
        <f>J13/$N13</f>
        <v>1</v>
      </c>
      <c r="L13" s="20">
        <f>COUNTIF(D22,"M")</f>
        <v>0</v>
      </c>
      <c r="M13" s="43">
        <f>L13/$N13</f>
        <v>0</v>
      </c>
      <c r="N13" s="20">
        <f>SUM(J13,L13)</f>
        <v>1</v>
      </c>
    </row>
    <row r="14" spans="1:45" s="4" customFormat="1" ht="14.25" x14ac:dyDescent="0.2">
      <c r="A14" s="21" t="s">
        <v>28</v>
      </c>
      <c r="B14" s="21" t="s">
        <v>5</v>
      </c>
      <c r="C14" s="21" t="s">
        <v>184</v>
      </c>
      <c r="D14" s="22" t="s">
        <v>8</v>
      </c>
      <c r="E14" s="21" t="s">
        <v>5</v>
      </c>
      <c r="F14" s="21" t="s">
        <v>189</v>
      </c>
      <c r="G14" s="22" t="s">
        <v>8</v>
      </c>
      <c r="I14" s="17" t="s">
        <v>19</v>
      </c>
      <c r="J14" s="17">
        <f>SUM(J12:J13)</f>
        <v>3</v>
      </c>
      <c r="K14" s="44">
        <f>J14/N14</f>
        <v>0.5</v>
      </c>
      <c r="L14" s="17">
        <f t="shared" ref="L14:N14" si="0">SUM(L12:L13)</f>
        <v>3</v>
      </c>
      <c r="M14" s="44">
        <f>L14/N14</f>
        <v>0.5</v>
      </c>
      <c r="N14" s="17">
        <f t="shared" si="0"/>
        <v>6</v>
      </c>
    </row>
    <row r="15" spans="1:45" s="4" customFormat="1" ht="14.25" x14ac:dyDescent="0.2">
      <c r="A15" s="21" t="s">
        <v>28</v>
      </c>
      <c r="B15" s="21" t="s">
        <v>4</v>
      </c>
      <c r="C15" s="21" t="s">
        <v>185</v>
      </c>
      <c r="D15" s="22" t="s">
        <v>9</v>
      </c>
      <c r="E15" s="21" t="s">
        <v>4</v>
      </c>
      <c r="F15" s="21" t="s">
        <v>190</v>
      </c>
      <c r="G15" s="22" t="s">
        <v>9</v>
      </c>
      <c r="I15" s="23" t="s">
        <v>22</v>
      </c>
    </row>
    <row r="16" spans="1:45" s="4" customFormat="1" ht="22.5" x14ac:dyDescent="0.2">
      <c r="A16" s="21" t="s">
        <v>28</v>
      </c>
      <c r="B16" s="21" t="s">
        <v>4</v>
      </c>
      <c r="C16" s="21" t="s">
        <v>186</v>
      </c>
      <c r="D16" s="22" t="s">
        <v>8</v>
      </c>
      <c r="E16" s="21" t="s">
        <v>4</v>
      </c>
      <c r="F16" s="21" t="s">
        <v>191</v>
      </c>
      <c r="G16" s="22" t="s">
        <v>8</v>
      </c>
    </row>
    <row r="17" spans="1:19" s="4" customFormat="1" ht="14.25" x14ac:dyDescent="0.2">
      <c r="A17" s="21" t="s">
        <v>29</v>
      </c>
      <c r="B17" s="21" t="s">
        <v>5</v>
      </c>
      <c r="C17" s="21" t="s">
        <v>187</v>
      </c>
      <c r="D17" s="22" t="s">
        <v>9</v>
      </c>
      <c r="E17" s="21" t="s">
        <v>5</v>
      </c>
      <c r="F17" s="21" t="s">
        <v>192</v>
      </c>
      <c r="G17" s="22" t="s">
        <v>9</v>
      </c>
    </row>
    <row r="18" spans="1:19" s="4" customFormat="1" ht="14.25" x14ac:dyDescent="0.2">
      <c r="A18" s="24"/>
      <c r="B18" s="24"/>
      <c r="C18" s="24"/>
      <c r="D18" s="25"/>
      <c r="E18" s="24"/>
      <c r="F18" s="24"/>
      <c r="G18" s="25"/>
    </row>
    <row r="19" spans="1:19" s="4" customFormat="1" x14ac:dyDescent="0.2">
      <c r="A19" s="68" t="s">
        <v>13</v>
      </c>
      <c r="B19" s="68"/>
      <c r="C19" s="68"/>
      <c r="D19" s="68"/>
      <c r="E19" s="68"/>
      <c r="F19" s="68"/>
      <c r="G19" s="68"/>
      <c r="H19" s="88" t="s">
        <v>25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19" s="4" customFormat="1" ht="14.25" x14ac:dyDescent="0.2">
      <c r="A20" s="24"/>
      <c r="B20" s="24"/>
      <c r="C20" s="24"/>
      <c r="D20" s="25"/>
      <c r="E20" s="24"/>
      <c r="F20" s="24"/>
      <c r="G20" s="25"/>
    </row>
    <row r="21" spans="1:19" s="4" customFormat="1" ht="14.25" x14ac:dyDescent="0.2">
      <c r="A21" s="37" t="s">
        <v>26</v>
      </c>
      <c r="B21" s="37" t="s">
        <v>14</v>
      </c>
      <c r="C21" s="18" t="s">
        <v>11</v>
      </c>
      <c r="D21" s="38" t="s">
        <v>10</v>
      </c>
      <c r="E21" s="24"/>
      <c r="F21" s="24"/>
      <c r="G21" s="25"/>
      <c r="I21" s="89" t="s">
        <v>23</v>
      </c>
      <c r="J21" s="90"/>
      <c r="K21" s="41" t="s">
        <v>19</v>
      </c>
      <c r="L21" s="49" t="s">
        <v>31</v>
      </c>
      <c r="M21" s="26"/>
    </row>
    <row r="22" spans="1:19" s="4" customFormat="1" ht="14.25" x14ac:dyDescent="0.2">
      <c r="A22" s="21" t="s">
        <v>28</v>
      </c>
      <c r="B22" s="21" t="s">
        <v>3</v>
      </c>
      <c r="C22" s="21" t="s">
        <v>193</v>
      </c>
      <c r="D22" s="22" t="s">
        <v>8</v>
      </c>
      <c r="E22" s="24"/>
      <c r="F22" s="24"/>
      <c r="G22" s="25"/>
      <c r="I22" s="27" t="s">
        <v>4</v>
      </c>
      <c r="J22" s="28"/>
      <c r="K22" s="42">
        <f xml:space="preserve"> COUNTIF($B$13:$B$17,I22)+COUNTIF($B$22,I22)</f>
        <v>2</v>
      </c>
      <c r="L22" s="45">
        <f>K22/$K$25</f>
        <v>0.33333333333333331</v>
      </c>
      <c r="M22" s="29"/>
    </row>
    <row r="23" spans="1:19" s="4" customFormat="1" ht="14.25" x14ac:dyDescent="0.2">
      <c r="A23" s="9"/>
      <c r="B23" s="9"/>
      <c r="C23" s="9"/>
      <c r="D23" s="30"/>
      <c r="E23" s="9"/>
      <c r="F23" s="9"/>
      <c r="G23" s="30"/>
      <c r="I23" s="27" t="s">
        <v>5</v>
      </c>
      <c r="J23" s="28"/>
      <c r="K23" s="42">
        <f xml:space="preserve"> COUNTIF($B$13:$B$17,I23)+COUNTIF($B$22,I23)</f>
        <v>3</v>
      </c>
      <c r="L23" s="45">
        <f t="shared" ref="L23:L24" si="1">K23/$K$25</f>
        <v>0.5</v>
      </c>
      <c r="M23" s="29"/>
    </row>
    <row r="24" spans="1:19" s="4" customFormat="1" ht="14.25" x14ac:dyDescent="0.2">
      <c r="A24" s="10"/>
      <c r="B24" s="10"/>
      <c r="C24" s="10"/>
      <c r="D24" s="10"/>
      <c r="E24" s="10"/>
      <c r="F24" s="10"/>
      <c r="G24" s="10"/>
      <c r="I24" s="27" t="s">
        <v>3</v>
      </c>
      <c r="J24" s="28"/>
      <c r="K24" s="42">
        <f xml:space="preserve"> COUNTIF($B$13:$B$17,I24)+COUNTIF($B$22,I24)</f>
        <v>1</v>
      </c>
      <c r="L24" s="45">
        <f t="shared" si="1"/>
        <v>0.16666666666666666</v>
      </c>
      <c r="M24" s="29"/>
    </row>
    <row r="25" spans="1:19" s="4" customFormat="1" ht="14.25" x14ac:dyDescent="0.2">
      <c r="A25" s="9"/>
      <c r="B25" s="9"/>
      <c r="C25" s="9"/>
      <c r="D25" s="30"/>
      <c r="E25" s="9"/>
      <c r="F25" s="9"/>
      <c r="G25" s="30"/>
      <c r="I25" s="54" t="s">
        <v>19</v>
      </c>
      <c r="J25" s="55"/>
      <c r="K25" s="31">
        <f>SUM(K22:K24)</f>
        <v>6</v>
      </c>
      <c r="L25" s="46">
        <f>K25/K25</f>
        <v>1</v>
      </c>
      <c r="M25" s="29"/>
    </row>
    <row r="26" spans="1:19" s="4" customFormat="1" x14ac:dyDescent="0.25">
      <c r="A26" s="12"/>
      <c r="D26" s="13"/>
      <c r="E26" s="9"/>
      <c r="F26" s="9"/>
      <c r="G26" s="30"/>
      <c r="I26" s="23" t="s">
        <v>22</v>
      </c>
      <c r="M26" s="32"/>
    </row>
    <row r="27" spans="1:19" s="4" customFormat="1" x14ac:dyDescent="0.25">
      <c r="A27" s="12"/>
      <c r="D27" s="13"/>
      <c r="E27" s="9"/>
      <c r="F27" s="9"/>
      <c r="G27" s="30"/>
      <c r="I27"/>
      <c r="J27"/>
      <c r="K27"/>
      <c r="L27"/>
    </row>
    <row r="28" spans="1:19" s="4" customFormat="1" ht="14.25" x14ac:dyDescent="0.2">
      <c r="A28" s="9"/>
      <c r="B28" s="9"/>
      <c r="C28" s="9"/>
      <c r="D28" s="30"/>
      <c r="E28" s="9"/>
      <c r="F28" s="9"/>
      <c r="G28" s="30"/>
    </row>
    <row r="29" spans="1:19" s="4" customFormat="1" ht="14.25" x14ac:dyDescent="0.2">
      <c r="A29" s="9"/>
      <c r="B29" s="9"/>
      <c r="C29" s="9"/>
      <c r="D29" s="30"/>
      <c r="E29" s="9"/>
      <c r="F29" s="9"/>
      <c r="G29" s="30"/>
    </row>
    <row r="30" spans="1:19" s="4" customFormat="1" ht="14.25" x14ac:dyDescent="0.2">
      <c r="A30" s="9"/>
      <c r="B30" s="9"/>
      <c r="C30" s="9"/>
      <c r="D30" s="30"/>
      <c r="E30" s="9"/>
      <c r="F30" s="9"/>
      <c r="G30" s="30"/>
    </row>
    <row r="31" spans="1:19" s="4" customFormat="1" ht="14.25" x14ac:dyDescent="0.2">
      <c r="A31" s="9"/>
      <c r="B31" s="9"/>
      <c r="C31" s="9"/>
      <c r="D31" s="30"/>
      <c r="E31" s="9"/>
      <c r="F31" s="9"/>
      <c r="G31" s="30"/>
    </row>
    <row r="32" spans="1:19" s="4" customFormat="1" ht="14.25" x14ac:dyDescent="0.2">
      <c r="A32" s="33"/>
      <c r="B32" s="33"/>
      <c r="C32" s="33"/>
      <c r="D32" s="30"/>
      <c r="E32" s="33"/>
      <c r="F32" s="33"/>
      <c r="G32" s="34"/>
    </row>
    <row r="33" spans="1:7" s="4" customFormat="1" ht="14.25" x14ac:dyDescent="0.2">
      <c r="A33" s="33"/>
      <c r="B33" s="33"/>
      <c r="C33" s="33"/>
      <c r="D33" s="30"/>
      <c r="E33" s="33"/>
      <c r="F33" s="33"/>
      <c r="G33" s="34"/>
    </row>
    <row r="34" spans="1:7" s="4" customFormat="1" ht="14.25" x14ac:dyDescent="0.2">
      <c r="A34" s="12"/>
      <c r="D34" s="13"/>
      <c r="G34" s="12"/>
    </row>
    <row r="37" spans="1:7" ht="15" customHeight="1" x14ac:dyDescent="0.25"/>
    <row r="38" spans="1:7" ht="22.5" customHeight="1" x14ac:dyDescent="0.25"/>
  </sheetData>
  <mergeCells count="23"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opLeftCell="A7" zoomScaleNormal="100" workbookViewId="0">
      <selection activeCell="H4" sqref="H4:S4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11.5703125" bestFit="1" customWidth="1"/>
    <col min="12" max="12" width="9.140625" bestFit="1" customWidth="1"/>
    <col min="13" max="13" width="8.28515625" customWidth="1"/>
    <col min="14" max="14" width="6.140625" bestFit="1" customWidth="1"/>
  </cols>
  <sheetData>
    <row r="1" spans="1:45" s="4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4.25" x14ac:dyDescent="0.2">
      <c r="A3" s="67" t="s">
        <v>1</v>
      </c>
      <c r="B3" s="67"/>
      <c r="C3" s="67"/>
      <c r="D3" s="67"/>
      <c r="E3" s="67"/>
      <c r="F3" s="67"/>
      <c r="G3" s="67"/>
      <c r="H3" s="67" t="s">
        <v>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6" t="s">
        <v>60</v>
      </c>
      <c r="B4" s="66"/>
      <c r="C4" s="66"/>
      <c r="D4" s="66"/>
      <c r="E4" s="66"/>
      <c r="F4" s="66"/>
      <c r="G4" s="66"/>
      <c r="H4" s="66" t="s">
        <v>60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7"/>
      <c r="B5" s="8"/>
      <c r="C5" s="8"/>
      <c r="D5" s="7"/>
      <c r="E5" s="8"/>
      <c r="F5" s="8"/>
      <c r="G5" s="7"/>
      <c r="H5" s="7"/>
      <c r="I5" s="8"/>
      <c r="J5" s="8"/>
      <c r="K5" s="8"/>
      <c r="L5" s="8"/>
      <c r="M5" s="8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8"/>
    </row>
    <row r="6" spans="1:45" s="4" customFormat="1" ht="14.25" x14ac:dyDescent="0.2">
      <c r="A6" s="69" t="s">
        <v>43</v>
      </c>
      <c r="B6" s="69"/>
      <c r="C6" s="69"/>
      <c r="D6" s="69"/>
      <c r="E6" s="69"/>
      <c r="F6" s="69"/>
      <c r="G6" s="69"/>
      <c r="H6" s="69" t="s">
        <v>43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5" s="4" customFormat="1" ht="14.25" x14ac:dyDescent="0.2">
      <c r="A7" s="11"/>
      <c r="B7" s="10"/>
      <c r="C7" s="10"/>
      <c r="D7" s="11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45" s="4" customFormat="1" x14ac:dyDescent="0.25">
      <c r="A8" s="68" t="s">
        <v>12</v>
      </c>
      <c r="B8" s="68"/>
      <c r="C8" s="68"/>
      <c r="D8" s="68"/>
      <c r="E8" s="68"/>
      <c r="F8" s="68"/>
      <c r="G8" s="68"/>
      <c r="H8" s="79" t="s">
        <v>24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45" s="4" customFormat="1" ht="14.25" x14ac:dyDescent="0.2">
      <c r="A9" s="12"/>
      <c r="B9" s="82" t="s">
        <v>107</v>
      </c>
      <c r="C9" s="82"/>
      <c r="D9" s="13"/>
      <c r="G9" s="12"/>
      <c r="H9" s="14"/>
      <c r="I9" s="15"/>
      <c r="K9" s="15" t="s">
        <v>17</v>
      </c>
      <c r="M9" s="15" t="s">
        <v>18</v>
      </c>
      <c r="N9" s="1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</row>
    <row r="10" spans="1:45" s="4" customFormat="1" ht="14.25" x14ac:dyDescent="0.2">
      <c r="A10" s="12"/>
      <c r="B10" s="83"/>
      <c r="C10" s="83"/>
      <c r="D10" s="13"/>
      <c r="G10" s="12"/>
      <c r="H10" s="14"/>
      <c r="I10" s="84" t="s">
        <v>16</v>
      </c>
      <c r="J10" s="85" t="s">
        <v>17</v>
      </c>
      <c r="K10" s="85"/>
      <c r="L10" s="85" t="s">
        <v>18</v>
      </c>
      <c r="M10" s="85"/>
      <c r="N10" s="86" t="s">
        <v>19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6"/>
      <c r="AM10" s="16"/>
      <c r="AN10" s="16"/>
      <c r="AO10" s="16"/>
      <c r="AP10" s="16"/>
      <c r="AQ10" s="16"/>
      <c r="AR10" s="16"/>
      <c r="AS10" s="16"/>
    </row>
    <row r="11" spans="1:45" s="4" customFormat="1" ht="14.25" x14ac:dyDescent="0.2">
      <c r="A11" s="65" t="s">
        <v>26</v>
      </c>
      <c r="B11" s="70" t="s">
        <v>6</v>
      </c>
      <c r="C11" s="70"/>
      <c r="D11" s="70"/>
      <c r="E11" s="70" t="s">
        <v>7</v>
      </c>
      <c r="F11" s="70"/>
      <c r="G11" s="70"/>
      <c r="I11" s="74"/>
      <c r="J11" s="40" t="s">
        <v>30</v>
      </c>
      <c r="K11" s="40" t="s">
        <v>31</v>
      </c>
      <c r="L11" s="40" t="s">
        <v>30</v>
      </c>
      <c r="M11" s="40" t="s">
        <v>31</v>
      </c>
      <c r="N11" s="87"/>
    </row>
    <row r="12" spans="1:45" s="4" customFormat="1" ht="14.25" x14ac:dyDescent="0.2">
      <c r="A12" s="65"/>
      <c r="B12" s="18" t="s">
        <v>15</v>
      </c>
      <c r="C12" s="18" t="s">
        <v>11</v>
      </c>
      <c r="D12" s="19" t="s">
        <v>10</v>
      </c>
      <c r="E12" s="18" t="s">
        <v>15</v>
      </c>
      <c r="F12" s="18" t="s">
        <v>11</v>
      </c>
      <c r="G12" s="19" t="s">
        <v>10</v>
      </c>
      <c r="I12" s="20" t="s">
        <v>20</v>
      </c>
      <c r="J12" s="20">
        <f>COUNTIF(D13:D17,"H")</f>
        <v>2</v>
      </c>
      <c r="K12" s="43">
        <f>J12/$N12</f>
        <v>0.4</v>
      </c>
      <c r="L12" s="20">
        <f>COUNTIF(D13:D17,"M")</f>
        <v>3</v>
      </c>
      <c r="M12" s="43">
        <f>L12/$N12</f>
        <v>0.6</v>
      </c>
      <c r="N12" s="20">
        <f>SUM(J12,L12)</f>
        <v>5</v>
      </c>
    </row>
    <row r="13" spans="1:45" s="4" customFormat="1" ht="14.25" x14ac:dyDescent="0.2">
      <c r="A13" s="21" t="s">
        <v>27</v>
      </c>
      <c r="B13" s="21" t="s">
        <v>4</v>
      </c>
      <c r="C13" s="21" t="s">
        <v>44</v>
      </c>
      <c r="D13" s="22" t="s">
        <v>9</v>
      </c>
      <c r="E13" s="21" t="s">
        <v>4</v>
      </c>
      <c r="F13" s="21" t="s">
        <v>198</v>
      </c>
      <c r="G13" s="22" t="s">
        <v>9</v>
      </c>
      <c r="I13" s="20" t="s">
        <v>21</v>
      </c>
      <c r="J13" s="20">
        <f>COUNTIF(D22,"H")</f>
        <v>0</v>
      </c>
      <c r="K13" s="43">
        <f>J13/$N13</f>
        <v>0</v>
      </c>
      <c r="L13" s="20">
        <f>COUNTIF(D22,"M")</f>
        <v>1</v>
      </c>
      <c r="M13" s="43">
        <f>L13/$N13</f>
        <v>1</v>
      </c>
      <c r="N13" s="20">
        <f>SUM(J13,L13)</f>
        <v>1</v>
      </c>
    </row>
    <row r="14" spans="1:45" s="4" customFormat="1" ht="14.25" x14ac:dyDescent="0.2">
      <c r="A14" s="21" t="s">
        <v>28</v>
      </c>
      <c r="B14" s="21" t="s">
        <v>5</v>
      </c>
      <c r="C14" s="21" t="s">
        <v>194</v>
      </c>
      <c r="D14" s="22" t="s">
        <v>8</v>
      </c>
      <c r="E14" s="21" t="s">
        <v>5</v>
      </c>
      <c r="F14" s="21" t="s">
        <v>199</v>
      </c>
      <c r="G14" s="22" t="s">
        <v>9</v>
      </c>
      <c r="I14" s="17" t="s">
        <v>19</v>
      </c>
      <c r="J14" s="17">
        <f>SUM(J12:J13)</f>
        <v>2</v>
      </c>
      <c r="K14" s="44">
        <f>J14/N14</f>
        <v>0.33333333333333331</v>
      </c>
      <c r="L14" s="17">
        <f t="shared" ref="L14:N14" si="0">SUM(L12:L13)</f>
        <v>4</v>
      </c>
      <c r="M14" s="44">
        <f>L14/N14</f>
        <v>0.66666666666666663</v>
      </c>
      <c r="N14" s="17">
        <f t="shared" si="0"/>
        <v>6</v>
      </c>
    </row>
    <row r="15" spans="1:45" s="4" customFormat="1" ht="14.25" x14ac:dyDescent="0.2">
      <c r="A15" s="21" t="s">
        <v>28</v>
      </c>
      <c r="B15" s="21" t="s">
        <v>4</v>
      </c>
      <c r="C15" s="21" t="s">
        <v>195</v>
      </c>
      <c r="D15" s="22" t="s">
        <v>9</v>
      </c>
      <c r="E15" s="21" t="s">
        <v>4</v>
      </c>
      <c r="F15" s="21" t="s">
        <v>200</v>
      </c>
      <c r="G15" s="22" t="s">
        <v>9</v>
      </c>
      <c r="I15" s="23" t="s">
        <v>22</v>
      </c>
    </row>
    <row r="16" spans="1:45" s="4" customFormat="1" ht="14.25" x14ac:dyDescent="0.2">
      <c r="A16" s="21" t="s">
        <v>28</v>
      </c>
      <c r="B16" s="21" t="s">
        <v>4</v>
      </c>
      <c r="C16" s="21" t="s">
        <v>196</v>
      </c>
      <c r="D16" s="22" t="s">
        <v>8</v>
      </c>
      <c r="E16" s="21" t="s">
        <v>4</v>
      </c>
      <c r="F16" s="21" t="s">
        <v>201</v>
      </c>
      <c r="G16" s="22" t="s">
        <v>9</v>
      </c>
    </row>
    <row r="17" spans="1:19" s="4" customFormat="1" ht="22.5" x14ac:dyDescent="0.2">
      <c r="A17" s="21" t="s">
        <v>29</v>
      </c>
      <c r="B17" s="21" t="s">
        <v>5</v>
      </c>
      <c r="C17" s="21" t="s">
        <v>197</v>
      </c>
      <c r="D17" s="22" t="s">
        <v>9</v>
      </c>
      <c r="E17" s="21" t="s">
        <v>5</v>
      </c>
      <c r="F17" s="21" t="s">
        <v>202</v>
      </c>
      <c r="G17" s="22" t="s">
        <v>9</v>
      </c>
    </row>
    <row r="18" spans="1:19" s="4" customFormat="1" ht="14.25" x14ac:dyDescent="0.2">
      <c r="A18" s="24"/>
      <c r="B18" s="24"/>
      <c r="C18" s="24"/>
      <c r="D18" s="25"/>
      <c r="E18" s="24"/>
      <c r="F18" s="24"/>
      <c r="G18" s="25"/>
    </row>
    <row r="19" spans="1:19" s="4" customFormat="1" x14ac:dyDescent="0.2">
      <c r="A19" s="68" t="s">
        <v>13</v>
      </c>
      <c r="B19" s="68"/>
      <c r="C19" s="68"/>
      <c r="D19" s="68"/>
      <c r="E19" s="68"/>
      <c r="F19" s="68"/>
      <c r="G19" s="68"/>
      <c r="H19" s="88" t="s">
        <v>25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19" s="4" customFormat="1" ht="14.25" x14ac:dyDescent="0.2">
      <c r="A20" s="24"/>
      <c r="B20" s="24"/>
      <c r="C20" s="24"/>
      <c r="D20" s="25"/>
      <c r="E20" s="24"/>
      <c r="F20" s="24"/>
      <c r="G20" s="25"/>
    </row>
    <row r="21" spans="1:19" s="4" customFormat="1" ht="14.25" x14ac:dyDescent="0.2">
      <c r="A21" s="37" t="s">
        <v>26</v>
      </c>
      <c r="B21" s="37" t="s">
        <v>14</v>
      </c>
      <c r="C21" s="18" t="s">
        <v>11</v>
      </c>
      <c r="D21" s="38" t="s">
        <v>10</v>
      </c>
      <c r="E21" s="24"/>
      <c r="F21" s="24"/>
      <c r="G21" s="25"/>
      <c r="I21" s="89" t="s">
        <v>23</v>
      </c>
      <c r="J21" s="90"/>
      <c r="K21" s="41" t="s">
        <v>19</v>
      </c>
      <c r="L21" s="49" t="s">
        <v>31</v>
      </c>
      <c r="M21" s="26"/>
    </row>
    <row r="22" spans="1:19" s="4" customFormat="1" ht="14.25" x14ac:dyDescent="0.2">
      <c r="A22" s="21" t="s">
        <v>28</v>
      </c>
      <c r="B22" s="21" t="s">
        <v>3</v>
      </c>
      <c r="C22" s="21" t="s">
        <v>203</v>
      </c>
      <c r="D22" s="22" t="s">
        <v>9</v>
      </c>
      <c r="E22" s="24"/>
      <c r="F22" s="24"/>
      <c r="G22" s="25"/>
      <c r="I22" s="27" t="s">
        <v>4</v>
      </c>
      <c r="J22" s="28"/>
      <c r="K22" s="42">
        <f xml:space="preserve"> COUNTIF($B$13:$B$17,I22)+COUNTIF($B$22,I22)</f>
        <v>3</v>
      </c>
      <c r="L22" s="45">
        <f>K22/$K$25</f>
        <v>0.5</v>
      </c>
      <c r="M22" s="29"/>
    </row>
    <row r="23" spans="1:19" s="4" customFormat="1" ht="14.25" x14ac:dyDescent="0.2">
      <c r="A23" s="9"/>
      <c r="B23" s="9"/>
      <c r="C23" s="9"/>
      <c r="D23" s="30"/>
      <c r="E23" s="9"/>
      <c r="F23" s="9"/>
      <c r="G23" s="30"/>
      <c r="I23" s="27" t="s">
        <v>5</v>
      </c>
      <c r="J23" s="28"/>
      <c r="K23" s="42">
        <f xml:space="preserve"> COUNTIF($B$13:$B$17,I23)+COUNTIF($B$22,I23)</f>
        <v>2</v>
      </c>
      <c r="L23" s="45">
        <f t="shared" ref="L23:L24" si="1">K23/$K$25</f>
        <v>0.33333333333333331</v>
      </c>
      <c r="M23" s="29"/>
    </row>
    <row r="24" spans="1:19" s="4" customFormat="1" ht="14.25" x14ac:dyDescent="0.2">
      <c r="A24" s="10"/>
      <c r="B24" s="10"/>
      <c r="C24" s="10"/>
      <c r="D24" s="10"/>
      <c r="E24" s="10"/>
      <c r="F24" s="10"/>
      <c r="G24" s="10"/>
      <c r="I24" s="27" t="s">
        <v>3</v>
      </c>
      <c r="J24" s="28"/>
      <c r="K24" s="42">
        <f xml:space="preserve"> COUNTIF($B$13:$B$17,I24)+COUNTIF($B$22,I24)</f>
        <v>1</v>
      </c>
      <c r="L24" s="45">
        <f t="shared" si="1"/>
        <v>0.16666666666666666</v>
      </c>
      <c r="M24" s="29"/>
    </row>
    <row r="25" spans="1:19" s="4" customFormat="1" ht="14.25" x14ac:dyDescent="0.2">
      <c r="A25" s="9"/>
      <c r="B25" s="9"/>
      <c r="C25" s="9"/>
      <c r="D25" s="30"/>
      <c r="E25" s="9"/>
      <c r="F25" s="9"/>
      <c r="G25" s="30"/>
      <c r="I25" s="54" t="s">
        <v>19</v>
      </c>
      <c r="J25" s="55"/>
      <c r="K25" s="31">
        <f>SUM(K22:K24)</f>
        <v>6</v>
      </c>
      <c r="L25" s="46">
        <f>K25/K25</f>
        <v>1</v>
      </c>
      <c r="M25" s="29"/>
    </row>
    <row r="26" spans="1:19" s="4" customFormat="1" x14ac:dyDescent="0.25">
      <c r="A26" s="12"/>
      <c r="D26" s="13"/>
      <c r="E26" s="9"/>
      <c r="F26" s="9"/>
      <c r="G26" s="30"/>
      <c r="I26" s="23" t="s">
        <v>22</v>
      </c>
      <c r="M26" s="32"/>
    </row>
    <row r="27" spans="1:19" s="4" customFormat="1" x14ac:dyDescent="0.25">
      <c r="A27" s="12"/>
      <c r="D27" s="13"/>
      <c r="E27" s="9"/>
      <c r="F27" s="9"/>
      <c r="G27" s="30"/>
      <c r="I27"/>
    </row>
    <row r="28" spans="1:19" s="4" customFormat="1" ht="14.25" x14ac:dyDescent="0.2">
      <c r="A28" s="9"/>
      <c r="B28" s="9"/>
      <c r="C28" s="9"/>
      <c r="D28" s="30"/>
      <c r="E28" s="9"/>
      <c r="F28" s="9"/>
      <c r="G28" s="30"/>
    </row>
    <row r="29" spans="1:19" s="4" customFormat="1" ht="14.25" x14ac:dyDescent="0.2">
      <c r="A29" s="9"/>
      <c r="B29" s="9"/>
      <c r="C29" s="9"/>
      <c r="D29" s="30"/>
      <c r="E29" s="9"/>
      <c r="F29" s="9"/>
      <c r="G29" s="30"/>
      <c r="K29" s="4" t="s">
        <v>303</v>
      </c>
    </row>
    <row r="30" spans="1:19" s="4" customFormat="1" ht="14.25" x14ac:dyDescent="0.2">
      <c r="A30" s="9"/>
      <c r="B30" s="9"/>
      <c r="C30" s="9"/>
      <c r="D30" s="30"/>
      <c r="E30" s="9"/>
      <c r="F30" s="9"/>
      <c r="G30" s="30"/>
    </row>
    <row r="31" spans="1:19" s="4" customFormat="1" ht="14.25" x14ac:dyDescent="0.2">
      <c r="A31" s="9"/>
      <c r="B31" s="9"/>
      <c r="C31" s="9"/>
      <c r="D31" s="30"/>
      <c r="E31" s="9"/>
      <c r="F31" s="9"/>
      <c r="G31" s="30"/>
    </row>
    <row r="32" spans="1:19" s="4" customFormat="1" ht="14.25" x14ac:dyDescent="0.2">
      <c r="A32" s="33"/>
      <c r="B32" s="33"/>
      <c r="C32" s="33"/>
      <c r="D32" s="30"/>
      <c r="E32" s="33"/>
      <c r="F32" s="33"/>
      <c r="G32" s="34"/>
    </row>
    <row r="33" spans="1:7" s="4" customFormat="1" ht="14.25" x14ac:dyDescent="0.2">
      <c r="A33" s="33"/>
      <c r="B33" s="33"/>
      <c r="C33" s="33"/>
      <c r="D33" s="30"/>
      <c r="E33" s="33"/>
      <c r="F33" s="33"/>
      <c r="G33" s="34"/>
    </row>
    <row r="34" spans="1:7" s="4" customFormat="1" ht="14.25" x14ac:dyDescent="0.2">
      <c r="A34" s="12"/>
      <c r="D34" s="13"/>
      <c r="G34" s="12"/>
    </row>
    <row r="35" spans="1:7" s="4" customFormat="1" ht="14.25" x14ac:dyDescent="0.2">
      <c r="A35" s="12"/>
      <c r="D35" s="13"/>
      <c r="G35" s="12"/>
    </row>
    <row r="36" spans="1:7" s="4" customFormat="1" ht="14.25" x14ac:dyDescent="0.2">
      <c r="A36" s="12"/>
      <c r="D36" s="13"/>
      <c r="G36" s="12"/>
    </row>
    <row r="37" spans="1:7" ht="15" customHeight="1" x14ac:dyDescent="0.25"/>
    <row r="38" spans="1:7" ht="22.5" customHeight="1" x14ac:dyDescent="0.25"/>
  </sheetData>
  <mergeCells count="23"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zoomScaleNormal="100" workbookViewId="0">
      <selection activeCell="H4" sqref="H4:S4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11.5703125" bestFit="1" customWidth="1"/>
    <col min="12" max="12" width="9.140625" bestFit="1" customWidth="1"/>
    <col min="13" max="13" width="8.28515625" customWidth="1"/>
    <col min="14" max="14" width="6.140625" bestFit="1" customWidth="1"/>
  </cols>
  <sheetData>
    <row r="1" spans="1:45" s="4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4.25" x14ac:dyDescent="0.2">
      <c r="A3" s="67" t="s">
        <v>1</v>
      </c>
      <c r="B3" s="67"/>
      <c r="C3" s="67"/>
      <c r="D3" s="67"/>
      <c r="E3" s="67"/>
      <c r="F3" s="67"/>
      <c r="G3" s="67"/>
      <c r="H3" s="67" t="s">
        <v>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6" t="s">
        <v>60</v>
      </c>
      <c r="B4" s="66"/>
      <c r="C4" s="66"/>
      <c r="D4" s="66"/>
      <c r="E4" s="66"/>
      <c r="F4" s="66"/>
      <c r="G4" s="66"/>
      <c r="H4" s="66" t="s">
        <v>60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7"/>
      <c r="B5" s="8"/>
      <c r="C5" s="8"/>
      <c r="D5" s="7"/>
      <c r="E5" s="8"/>
      <c r="F5" s="8"/>
      <c r="G5" s="7"/>
      <c r="H5" s="7"/>
      <c r="I5" s="8"/>
      <c r="J5" s="8"/>
      <c r="K5" s="8"/>
      <c r="L5" s="8"/>
      <c r="M5" s="8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8"/>
    </row>
    <row r="6" spans="1:45" s="4" customFormat="1" ht="14.25" x14ac:dyDescent="0.2">
      <c r="A6" s="69" t="s">
        <v>45</v>
      </c>
      <c r="B6" s="69"/>
      <c r="C6" s="69"/>
      <c r="D6" s="69"/>
      <c r="E6" s="69"/>
      <c r="F6" s="69"/>
      <c r="G6" s="69"/>
      <c r="H6" s="69" t="s">
        <v>45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5" s="4" customFormat="1" ht="14.25" x14ac:dyDescent="0.2">
      <c r="A7" s="11"/>
      <c r="B7" s="10"/>
      <c r="C7" s="10"/>
      <c r="D7" s="11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45" s="4" customFormat="1" x14ac:dyDescent="0.25">
      <c r="A8" s="68" t="s">
        <v>12</v>
      </c>
      <c r="B8" s="68"/>
      <c r="C8" s="68"/>
      <c r="D8" s="68"/>
      <c r="E8" s="68"/>
      <c r="F8" s="68"/>
      <c r="G8" s="68"/>
      <c r="H8" s="79" t="s">
        <v>24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45" s="4" customFormat="1" ht="14.25" x14ac:dyDescent="0.2">
      <c r="A9" s="12"/>
      <c r="B9" s="82" t="s">
        <v>3</v>
      </c>
      <c r="C9" s="82"/>
      <c r="D9" s="13"/>
      <c r="G9" s="12"/>
      <c r="H9" s="14"/>
      <c r="I9" s="15"/>
      <c r="K9" s="15" t="s">
        <v>17</v>
      </c>
      <c r="M9" s="15" t="s">
        <v>18</v>
      </c>
      <c r="N9" s="1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</row>
    <row r="10" spans="1:45" s="4" customFormat="1" ht="14.25" x14ac:dyDescent="0.2">
      <c r="A10" s="12"/>
      <c r="B10" s="83"/>
      <c r="C10" s="83"/>
      <c r="D10" s="13"/>
      <c r="G10" s="12"/>
      <c r="H10" s="14"/>
      <c r="I10" s="84" t="s">
        <v>16</v>
      </c>
      <c r="J10" s="85" t="s">
        <v>17</v>
      </c>
      <c r="K10" s="85"/>
      <c r="L10" s="85" t="s">
        <v>18</v>
      </c>
      <c r="M10" s="85"/>
      <c r="N10" s="86" t="s">
        <v>19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6"/>
      <c r="AM10" s="16"/>
      <c r="AN10" s="16"/>
      <c r="AO10" s="16"/>
      <c r="AP10" s="16"/>
      <c r="AQ10" s="16"/>
      <c r="AR10" s="16"/>
      <c r="AS10" s="16"/>
    </row>
    <row r="11" spans="1:45" s="4" customFormat="1" ht="14.25" x14ac:dyDescent="0.2">
      <c r="A11" s="65" t="s">
        <v>26</v>
      </c>
      <c r="B11" s="70" t="s">
        <v>6</v>
      </c>
      <c r="C11" s="70"/>
      <c r="D11" s="70"/>
      <c r="E11" s="70" t="s">
        <v>7</v>
      </c>
      <c r="F11" s="70"/>
      <c r="G11" s="70"/>
      <c r="I11" s="74"/>
      <c r="J11" s="40" t="s">
        <v>30</v>
      </c>
      <c r="K11" s="40" t="s">
        <v>31</v>
      </c>
      <c r="L11" s="40" t="s">
        <v>30</v>
      </c>
      <c r="M11" s="40" t="s">
        <v>31</v>
      </c>
      <c r="N11" s="87"/>
    </row>
    <row r="12" spans="1:45" s="4" customFormat="1" ht="14.25" x14ac:dyDescent="0.2">
      <c r="A12" s="65"/>
      <c r="B12" s="18" t="s">
        <v>15</v>
      </c>
      <c r="C12" s="18" t="s">
        <v>11</v>
      </c>
      <c r="D12" s="19" t="s">
        <v>10</v>
      </c>
      <c r="E12" s="18" t="s">
        <v>15</v>
      </c>
      <c r="F12" s="18" t="s">
        <v>11</v>
      </c>
      <c r="G12" s="19" t="s">
        <v>10</v>
      </c>
      <c r="I12" s="20" t="s">
        <v>20</v>
      </c>
      <c r="J12" s="20">
        <f>COUNTIF(D13:D17,"H")</f>
        <v>2</v>
      </c>
      <c r="K12" s="43">
        <f>J12/$N12</f>
        <v>0.4</v>
      </c>
      <c r="L12" s="20">
        <f>COUNTIF(D13:D17,"M")</f>
        <v>3</v>
      </c>
      <c r="M12" s="43">
        <f>L12/$N12</f>
        <v>0.6</v>
      </c>
      <c r="N12" s="20">
        <f>SUM(J12,L12)</f>
        <v>5</v>
      </c>
    </row>
    <row r="13" spans="1:45" s="4" customFormat="1" ht="22.5" x14ac:dyDescent="0.2">
      <c r="A13" s="21" t="s">
        <v>27</v>
      </c>
      <c r="B13" s="21" t="s">
        <v>3</v>
      </c>
      <c r="C13" s="21" t="s">
        <v>204</v>
      </c>
      <c r="D13" s="22" t="s">
        <v>9</v>
      </c>
      <c r="E13" s="21" t="s">
        <v>3</v>
      </c>
      <c r="F13" s="21" t="s">
        <v>209</v>
      </c>
      <c r="G13" s="22" t="s">
        <v>9</v>
      </c>
      <c r="I13" s="20" t="s">
        <v>21</v>
      </c>
      <c r="J13" s="20">
        <f>COUNTIF(D22,"H")</f>
        <v>1</v>
      </c>
      <c r="K13" s="43">
        <f>J13/$N13</f>
        <v>1</v>
      </c>
      <c r="L13" s="20">
        <f>COUNTIF(D22,"M")</f>
        <v>0</v>
      </c>
      <c r="M13" s="43">
        <f>L13/$N13</f>
        <v>0</v>
      </c>
      <c r="N13" s="20">
        <f>SUM(J13,L13)</f>
        <v>1</v>
      </c>
    </row>
    <row r="14" spans="1:45" s="4" customFormat="1" ht="14.25" x14ac:dyDescent="0.2">
      <c r="A14" s="21" t="s">
        <v>28</v>
      </c>
      <c r="B14" s="21" t="s">
        <v>3</v>
      </c>
      <c r="C14" s="21" t="s">
        <v>205</v>
      </c>
      <c r="D14" s="22" t="s">
        <v>8</v>
      </c>
      <c r="E14" s="21" t="s">
        <v>3</v>
      </c>
      <c r="F14" s="21" t="s">
        <v>210</v>
      </c>
      <c r="G14" s="22" t="s">
        <v>8</v>
      </c>
      <c r="I14" s="17" t="s">
        <v>19</v>
      </c>
      <c r="J14" s="17">
        <f>SUM(J12:J13)</f>
        <v>3</v>
      </c>
      <c r="K14" s="44">
        <f>J14/N14</f>
        <v>0.5</v>
      </c>
      <c r="L14" s="17">
        <f t="shared" ref="L14:N14" si="0">SUM(L12:L13)</f>
        <v>3</v>
      </c>
      <c r="M14" s="44">
        <f>L14/N14</f>
        <v>0.5</v>
      </c>
      <c r="N14" s="17">
        <f t="shared" si="0"/>
        <v>6</v>
      </c>
    </row>
    <row r="15" spans="1:45" s="4" customFormat="1" ht="14.25" x14ac:dyDescent="0.2">
      <c r="A15" s="21" t="s">
        <v>28</v>
      </c>
      <c r="B15" s="21" t="s">
        <v>3</v>
      </c>
      <c r="C15" s="21" t="s">
        <v>206</v>
      </c>
      <c r="D15" s="22" t="s">
        <v>9</v>
      </c>
      <c r="E15" s="21" t="s">
        <v>3</v>
      </c>
      <c r="F15" s="21" t="s">
        <v>211</v>
      </c>
      <c r="G15" s="22" t="s">
        <v>9</v>
      </c>
      <c r="I15" s="23" t="s">
        <v>22</v>
      </c>
    </row>
    <row r="16" spans="1:45" s="4" customFormat="1" ht="14.25" x14ac:dyDescent="0.2">
      <c r="A16" s="21" t="s">
        <v>28</v>
      </c>
      <c r="B16" s="21" t="s">
        <v>3</v>
      </c>
      <c r="C16" s="21" t="s">
        <v>207</v>
      </c>
      <c r="D16" s="22" t="s">
        <v>8</v>
      </c>
      <c r="E16" s="21" t="s">
        <v>3</v>
      </c>
      <c r="F16" s="21" t="s">
        <v>212</v>
      </c>
      <c r="G16" s="22" t="s">
        <v>8</v>
      </c>
    </row>
    <row r="17" spans="1:19" s="4" customFormat="1" ht="14.25" x14ac:dyDescent="0.2">
      <c r="A17" s="21" t="s">
        <v>29</v>
      </c>
      <c r="B17" s="21" t="s">
        <v>3</v>
      </c>
      <c r="C17" s="21" t="s">
        <v>208</v>
      </c>
      <c r="D17" s="22" t="s">
        <v>9</v>
      </c>
      <c r="E17" s="21" t="s">
        <v>3</v>
      </c>
      <c r="F17" s="21" t="s">
        <v>213</v>
      </c>
      <c r="G17" s="22" t="s">
        <v>9</v>
      </c>
    </row>
    <row r="18" spans="1:19" s="4" customFormat="1" ht="14.25" x14ac:dyDescent="0.2">
      <c r="A18" s="24"/>
      <c r="B18" s="24"/>
      <c r="C18" s="24"/>
      <c r="D18" s="25"/>
      <c r="E18" s="24"/>
      <c r="F18" s="24"/>
      <c r="G18" s="25"/>
    </row>
    <row r="19" spans="1:19" s="4" customFormat="1" x14ac:dyDescent="0.2">
      <c r="A19" s="68" t="s">
        <v>13</v>
      </c>
      <c r="B19" s="68"/>
      <c r="C19" s="68"/>
      <c r="D19" s="68"/>
      <c r="E19" s="68"/>
      <c r="F19" s="68"/>
      <c r="G19" s="68"/>
      <c r="H19" s="88" t="s">
        <v>25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19" s="4" customFormat="1" ht="14.25" x14ac:dyDescent="0.2">
      <c r="A20" s="24"/>
      <c r="B20" s="24"/>
      <c r="C20" s="24"/>
      <c r="D20" s="25"/>
      <c r="E20" s="24"/>
      <c r="F20" s="24"/>
      <c r="G20" s="25"/>
    </row>
    <row r="21" spans="1:19" s="4" customFormat="1" ht="14.25" x14ac:dyDescent="0.2">
      <c r="A21" s="37" t="s">
        <v>26</v>
      </c>
      <c r="B21" s="37" t="s">
        <v>14</v>
      </c>
      <c r="C21" s="18" t="s">
        <v>11</v>
      </c>
      <c r="D21" s="38" t="s">
        <v>10</v>
      </c>
      <c r="E21" s="24"/>
      <c r="F21" s="24"/>
      <c r="G21" s="25"/>
      <c r="I21" s="89" t="s">
        <v>23</v>
      </c>
      <c r="J21" s="90"/>
      <c r="K21" s="41" t="s">
        <v>19</v>
      </c>
      <c r="L21" s="49" t="s">
        <v>31</v>
      </c>
      <c r="M21" s="26"/>
    </row>
    <row r="22" spans="1:19" s="4" customFormat="1" ht="14.25" x14ac:dyDescent="0.2">
      <c r="A22" s="21" t="s">
        <v>28</v>
      </c>
      <c r="B22" s="21" t="s">
        <v>5</v>
      </c>
      <c r="C22" s="21" t="s">
        <v>214</v>
      </c>
      <c r="D22" s="22" t="s">
        <v>8</v>
      </c>
      <c r="E22" s="24"/>
      <c r="F22" s="24"/>
      <c r="G22" s="25"/>
      <c r="I22" s="27" t="s">
        <v>5</v>
      </c>
      <c r="J22" s="28"/>
      <c r="K22" s="42">
        <f xml:space="preserve"> COUNTIF($B$13:$B$17,I22)+COUNTIF($B$22,I22)</f>
        <v>1</v>
      </c>
      <c r="L22" s="45">
        <f>K22/$K$24</f>
        <v>0.16666666666666666</v>
      </c>
      <c r="M22" s="29"/>
    </row>
    <row r="23" spans="1:19" s="4" customFormat="1" ht="14.25" x14ac:dyDescent="0.2">
      <c r="A23" s="9"/>
      <c r="B23" s="9"/>
      <c r="C23" s="9"/>
      <c r="D23" s="30"/>
      <c r="E23" s="9"/>
      <c r="F23" s="9"/>
      <c r="G23" s="30"/>
      <c r="I23" s="27" t="s">
        <v>3</v>
      </c>
      <c r="J23" s="28"/>
      <c r="K23" s="42">
        <f xml:space="preserve"> COUNTIF($B$13:$B$17,I23)+COUNTIF($B$22,I23)</f>
        <v>5</v>
      </c>
      <c r="L23" s="45">
        <f>K23/$K$24</f>
        <v>0.83333333333333337</v>
      </c>
      <c r="M23" s="29"/>
    </row>
    <row r="24" spans="1:19" s="4" customFormat="1" ht="14.25" x14ac:dyDescent="0.2">
      <c r="A24" s="10"/>
      <c r="B24" s="10"/>
      <c r="C24" s="10"/>
      <c r="D24" s="10"/>
      <c r="E24" s="10"/>
      <c r="F24" s="10"/>
      <c r="G24" s="10"/>
      <c r="I24" s="35" t="s">
        <v>19</v>
      </c>
      <c r="J24" s="36"/>
      <c r="K24" s="31">
        <f>SUM(K22:K23)</f>
        <v>6</v>
      </c>
      <c r="L24" s="46">
        <f>K24/K24</f>
        <v>1</v>
      </c>
      <c r="M24" s="29"/>
    </row>
    <row r="25" spans="1:19" s="4" customFormat="1" ht="14.25" x14ac:dyDescent="0.2">
      <c r="A25" s="9"/>
      <c r="B25" s="9"/>
      <c r="C25" s="9"/>
      <c r="D25" s="30"/>
      <c r="E25" s="9"/>
      <c r="F25" s="9"/>
      <c r="G25" s="30"/>
      <c r="I25" s="23" t="s">
        <v>22</v>
      </c>
      <c r="M25" s="29"/>
    </row>
    <row r="26" spans="1:19" s="4" customFormat="1" x14ac:dyDescent="0.25">
      <c r="A26" s="12"/>
      <c r="D26" s="13"/>
      <c r="E26" s="9"/>
      <c r="F26" s="9"/>
      <c r="G26" s="30"/>
      <c r="M26" s="32"/>
    </row>
    <row r="27" spans="1:19" s="4" customFormat="1" ht="14.25" x14ac:dyDescent="0.2">
      <c r="A27" s="12"/>
      <c r="D27" s="13"/>
      <c r="E27" s="9"/>
      <c r="F27" s="9"/>
      <c r="G27" s="30"/>
    </row>
    <row r="28" spans="1:19" s="4" customFormat="1" ht="14.25" x14ac:dyDescent="0.2">
      <c r="A28" s="9"/>
      <c r="B28" s="9"/>
      <c r="C28" s="9"/>
      <c r="D28" s="30"/>
      <c r="E28" s="9"/>
      <c r="F28" s="9"/>
      <c r="G28" s="30"/>
    </row>
    <row r="29" spans="1:19" s="4" customFormat="1" ht="14.25" x14ac:dyDescent="0.2">
      <c r="A29" s="9"/>
      <c r="B29" s="9"/>
      <c r="C29" s="9"/>
      <c r="D29" s="30"/>
      <c r="E29" s="9"/>
      <c r="F29" s="9"/>
      <c r="G29" s="30"/>
    </row>
    <row r="30" spans="1:19" s="4" customFormat="1" ht="14.25" x14ac:dyDescent="0.2">
      <c r="A30" s="9"/>
      <c r="B30" s="9"/>
      <c r="C30" s="9"/>
      <c r="D30" s="30"/>
      <c r="E30" s="9"/>
      <c r="F30" s="9"/>
      <c r="G30" s="30"/>
    </row>
    <row r="31" spans="1:19" s="4" customFormat="1" ht="14.25" x14ac:dyDescent="0.2">
      <c r="A31" s="9"/>
      <c r="B31" s="9"/>
      <c r="C31" s="9"/>
      <c r="D31" s="30"/>
      <c r="E31" s="9"/>
      <c r="F31" s="9"/>
      <c r="G31" s="30"/>
    </row>
    <row r="32" spans="1:19" s="4" customFormat="1" ht="14.25" x14ac:dyDescent="0.2">
      <c r="A32" s="33"/>
      <c r="B32" s="33"/>
      <c r="C32" s="33"/>
      <c r="D32" s="30"/>
      <c r="E32" s="33"/>
      <c r="F32" s="33"/>
      <c r="G32" s="34"/>
    </row>
    <row r="33" spans="1:7" s="4" customFormat="1" ht="14.25" x14ac:dyDescent="0.2">
      <c r="A33" s="33"/>
      <c r="B33" s="33"/>
      <c r="C33" s="33"/>
      <c r="D33" s="30"/>
      <c r="E33" s="33"/>
      <c r="F33" s="33"/>
      <c r="G33" s="34"/>
    </row>
    <row r="34" spans="1:7" s="4" customFormat="1" ht="14.25" x14ac:dyDescent="0.2">
      <c r="A34" s="12"/>
      <c r="D34" s="13"/>
      <c r="G34" s="12"/>
    </row>
    <row r="37" spans="1:7" ht="15" customHeight="1" x14ac:dyDescent="0.25"/>
    <row r="38" spans="1:7" ht="22.5" customHeight="1" x14ac:dyDescent="0.25"/>
  </sheetData>
  <mergeCells count="23"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opLeftCell="A4" zoomScaleNormal="100" workbookViewId="0">
      <selection activeCell="H4" sqref="H4:S4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9.14062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4.25" x14ac:dyDescent="0.2">
      <c r="A3" s="67" t="s">
        <v>1</v>
      </c>
      <c r="B3" s="67"/>
      <c r="C3" s="67"/>
      <c r="D3" s="67"/>
      <c r="E3" s="67"/>
      <c r="F3" s="67"/>
      <c r="G3" s="67"/>
      <c r="H3" s="67" t="s">
        <v>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6" t="s">
        <v>60</v>
      </c>
      <c r="B4" s="66"/>
      <c r="C4" s="66"/>
      <c r="D4" s="66"/>
      <c r="E4" s="66"/>
      <c r="F4" s="66"/>
      <c r="G4" s="66"/>
      <c r="H4" s="66" t="s">
        <v>60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7"/>
      <c r="B5" s="8"/>
      <c r="C5" s="8"/>
      <c r="D5" s="7"/>
      <c r="E5" s="8"/>
      <c r="F5" s="8"/>
      <c r="G5" s="7"/>
      <c r="H5" s="7"/>
      <c r="I5" s="8"/>
      <c r="J5" s="8"/>
      <c r="K5" s="8"/>
      <c r="L5" s="8"/>
      <c r="M5" s="8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8"/>
    </row>
    <row r="6" spans="1:45" s="4" customFormat="1" ht="14.25" x14ac:dyDescent="0.2">
      <c r="A6" s="69" t="s">
        <v>46</v>
      </c>
      <c r="B6" s="69"/>
      <c r="C6" s="69"/>
      <c r="D6" s="69"/>
      <c r="E6" s="69"/>
      <c r="F6" s="69"/>
      <c r="G6" s="69"/>
      <c r="H6" s="69" t="s">
        <v>46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5" s="4" customFormat="1" ht="14.25" x14ac:dyDescent="0.2">
      <c r="A7" s="11"/>
      <c r="B7" s="10"/>
      <c r="C7" s="10"/>
      <c r="D7" s="11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45" s="4" customFormat="1" x14ac:dyDescent="0.25">
      <c r="A8" s="68" t="s">
        <v>12</v>
      </c>
      <c r="B8" s="68"/>
      <c r="C8" s="68"/>
      <c r="D8" s="68"/>
      <c r="E8" s="68"/>
      <c r="F8" s="68"/>
      <c r="G8" s="68"/>
      <c r="H8" s="79" t="s">
        <v>24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45" s="4" customFormat="1" ht="14.25" x14ac:dyDescent="0.2">
      <c r="A9" s="12"/>
      <c r="B9" s="82" t="s">
        <v>107</v>
      </c>
      <c r="C9" s="82"/>
      <c r="D9" s="13"/>
      <c r="G9" s="12"/>
      <c r="H9" s="14"/>
      <c r="I9" s="15"/>
      <c r="K9" s="15" t="s">
        <v>17</v>
      </c>
      <c r="M9" s="15" t="s">
        <v>18</v>
      </c>
      <c r="N9" s="1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</row>
    <row r="10" spans="1:45" s="4" customFormat="1" ht="14.25" x14ac:dyDescent="0.2">
      <c r="A10" s="12"/>
      <c r="B10" s="83"/>
      <c r="C10" s="83"/>
      <c r="D10" s="13"/>
      <c r="G10" s="12"/>
      <c r="H10" s="14"/>
      <c r="I10" s="84" t="s">
        <v>16</v>
      </c>
      <c r="J10" s="85" t="s">
        <v>17</v>
      </c>
      <c r="K10" s="85"/>
      <c r="L10" s="85" t="s">
        <v>18</v>
      </c>
      <c r="M10" s="85"/>
      <c r="N10" s="86" t="s">
        <v>19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6"/>
      <c r="AM10" s="16"/>
      <c r="AN10" s="16"/>
      <c r="AO10" s="16"/>
      <c r="AP10" s="16"/>
      <c r="AQ10" s="16"/>
      <c r="AR10" s="16"/>
      <c r="AS10" s="16"/>
    </row>
    <row r="11" spans="1:45" s="4" customFormat="1" ht="14.25" x14ac:dyDescent="0.2">
      <c r="A11" s="65" t="s">
        <v>26</v>
      </c>
      <c r="B11" s="70" t="s">
        <v>6</v>
      </c>
      <c r="C11" s="70"/>
      <c r="D11" s="70"/>
      <c r="E11" s="70" t="s">
        <v>7</v>
      </c>
      <c r="F11" s="70"/>
      <c r="G11" s="70"/>
      <c r="I11" s="74"/>
      <c r="J11" s="40" t="s">
        <v>30</v>
      </c>
      <c r="K11" s="40" t="s">
        <v>31</v>
      </c>
      <c r="L11" s="40" t="s">
        <v>30</v>
      </c>
      <c r="M11" s="40" t="s">
        <v>31</v>
      </c>
      <c r="N11" s="87"/>
    </row>
    <row r="12" spans="1:45" s="4" customFormat="1" ht="14.25" x14ac:dyDescent="0.2">
      <c r="A12" s="65"/>
      <c r="B12" s="18" t="s">
        <v>15</v>
      </c>
      <c r="C12" s="18" t="s">
        <v>11</v>
      </c>
      <c r="D12" s="19" t="s">
        <v>10</v>
      </c>
      <c r="E12" s="18" t="s">
        <v>15</v>
      </c>
      <c r="F12" s="18" t="s">
        <v>11</v>
      </c>
      <c r="G12" s="19" t="s">
        <v>10</v>
      </c>
      <c r="I12" s="20" t="s">
        <v>20</v>
      </c>
      <c r="J12" s="20">
        <f>COUNTIF(D13:D17,"H")</f>
        <v>2</v>
      </c>
      <c r="K12" s="43">
        <f>J12/$N12</f>
        <v>0.4</v>
      </c>
      <c r="L12" s="20">
        <f>COUNTIF(D13:D17,"M")</f>
        <v>3</v>
      </c>
      <c r="M12" s="43">
        <f>L12/$N12</f>
        <v>0.6</v>
      </c>
      <c r="N12" s="20">
        <f>SUM(J12,L12)</f>
        <v>5</v>
      </c>
    </row>
    <row r="13" spans="1:45" s="4" customFormat="1" ht="14.25" x14ac:dyDescent="0.2">
      <c r="A13" s="21" t="s">
        <v>27</v>
      </c>
      <c r="B13" s="21" t="s">
        <v>5</v>
      </c>
      <c r="C13" s="21" t="s">
        <v>108</v>
      </c>
      <c r="D13" s="22" t="s">
        <v>9</v>
      </c>
      <c r="E13" s="21" t="s">
        <v>5</v>
      </c>
      <c r="F13" s="21" t="s">
        <v>113</v>
      </c>
      <c r="G13" s="22" t="s">
        <v>9</v>
      </c>
      <c r="I13" s="20" t="s">
        <v>21</v>
      </c>
      <c r="J13" s="20">
        <f>COUNTIF(D22,"H")</f>
        <v>1</v>
      </c>
      <c r="K13" s="43">
        <f>J13/$N13</f>
        <v>1</v>
      </c>
      <c r="L13" s="20">
        <f>COUNTIF(D22,"M")</f>
        <v>0</v>
      </c>
      <c r="M13" s="43">
        <f>L13/$N13</f>
        <v>0</v>
      </c>
      <c r="N13" s="20">
        <f>SUM(J13,L13)</f>
        <v>1</v>
      </c>
    </row>
    <row r="14" spans="1:45" s="4" customFormat="1" ht="14.25" x14ac:dyDescent="0.2">
      <c r="A14" s="21" t="s">
        <v>28</v>
      </c>
      <c r="B14" s="21" t="s">
        <v>5</v>
      </c>
      <c r="C14" s="21" t="s">
        <v>109</v>
      </c>
      <c r="D14" s="22" t="s">
        <v>8</v>
      </c>
      <c r="E14" s="21" t="s">
        <v>5</v>
      </c>
      <c r="F14" s="21" t="s">
        <v>114</v>
      </c>
      <c r="G14" s="22" t="s">
        <v>8</v>
      </c>
      <c r="I14" s="17" t="s">
        <v>19</v>
      </c>
      <c r="J14" s="17">
        <f>SUM(J12:J13)</f>
        <v>3</v>
      </c>
      <c r="K14" s="44">
        <f>J14/N14</f>
        <v>0.5</v>
      </c>
      <c r="L14" s="17">
        <f t="shared" ref="L14:N14" si="0">SUM(L12:L13)</f>
        <v>3</v>
      </c>
      <c r="M14" s="44">
        <f>L14/N14</f>
        <v>0.5</v>
      </c>
      <c r="N14" s="17">
        <f t="shared" si="0"/>
        <v>6</v>
      </c>
    </row>
    <row r="15" spans="1:45" s="4" customFormat="1" ht="14.25" x14ac:dyDescent="0.2">
      <c r="A15" s="21" t="s">
        <v>28</v>
      </c>
      <c r="B15" s="21" t="s">
        <v>4</v>
      </c>
      <c r="C15" s="21" t="s">
        <v>110</v>
      </c>
      <c r="D15" s="22" t="s">
        <v>9</v>
      </c>
      <c r="E15" s="21" t="s">
        <v>4</v>
      </c>
      <c r="F15" s="21" t="s">
        <v>115</v>
      </c>
      <c r="G15" s="22" t="s">
        <v>9</v>
      </c>
      <c r="I15" s="23" t="s">
        <v>22</v>
      </c>
    </row>
    <row r="16" spans="1:45" s="4" customFormat="1" ht="14.25" x14ac:dyDescent="0.2">
      <c r="A16" s="21" t="s">
        <v>28</v>
      </c>
      <c r="B16" s="21" t="s">
        <v>4</v>
      </c>
      <c r="C16" s="21" t="s">
        <v>111</v>
      </c>
      <c r="D16" s="22" t="s">
        <v>8</v>
      </c>
      <c r="E16" s="21" t="s">
        <v>4</v>
      </c>
      <c r="F16" s="21" t="s">
        <v>116</v>
      </c>
      <c r="G16" s="22" t="s">
        <v>8</v>
      </c>
    </row>
    <row r="17" spans="1:19" s="4" customFormat="1" ht="14.25" x14ac:dyDescent="0.2">
      <c r="A17" s="21" t="s">
        <v>29</v>
      </c>
      <c r="B17" s="21" t="s">
        <v>5</v>
      </c>
      <c r="C17" s="21" t="s">
        <v>112</v>
      </c>
      <c r="D17" s="22" t="s">
        <v>9</v>
      </c>
      <c r="E17" s="21" t="s">
        <v>5</v>
      </c>
      <c r="F17" s="21" t="s">
        <v>117</v>
      </c>
      <c r="G17" s="22" t="s">
        <v>9</v>
      </c>
    </row>
    <row r="18" spans="1:19" s="4" customFormat="1" ht="14.25" x14ac:dyDescent="0.2">
      <c r="A18" s="24"/>
      <c r="B18" s="24"/>
      <c r="C18" s="24"/>
      <c r="D18" s="25"/>
      <c r="E18" s="24"/>
      <c r="F18" s="24"/>
      <c r="G18" s="25"/>
    </row>
    <row r="19" spans="1:19" s="4" customFormat="1" x14ac:dyDescent="0.2">
      <c r="A19" s="68" t="s">
        <v>13</v>
      </c>
      <c r="B19" s="68"/>
      <c r="C19" s="68"/>
      <c r="D19" s="68"/>
      <c r="E19" s="68"/>
      <c r="F19" s="68"/>
      <c r="G19" s="68"/>
      <c r="H19" s="88" t="s">
        <v>25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19" s="4" customFormat="1" ht="14.25" x14ac:dyDescent="0.2">
      <c r="A20" s="24"/>
      <c r="B20" s="24"/>
      <c r="C20" s="24"/>
      <c r="D20" s="25"/>
      <c r="E20" s="24"/>
      <c r="F20" s="24"/>
      <c r="G20" s="25"/>
    </row>
    <row r="21" spans="1:19" s="4" customFormat="1" ht="14.25" x14ac:dyDescent="0.2">
      <c r="A21" s="37" t="s">
        <v>26</v>
      </c>
      <c r="B21" s="37" t="s">
        <v>14</v>
      </c>
      <c r="C21" s="18" t="s">
        <v>11</v>
      </c>
      <c r="D21" s="38" t="s">
        <v>10</v>
      </c>
      <c r="E21" s="24"/>
      <c r="F21" s="24"/>
      <c r="G21" s="25"/>
      <c r="I21" s="89" t="s">
        <v>23</v>
      </c>
      <c r="J21" s="90"/>
      <c r="K21" s="41" t="s">
        <v>19</v>
      </c>
      <c r="L21" s="49" t="s">
        <v>31</v>
      </c>
      <c r="M21" s="26"/>
    </row>
    <row r="22" spans="1:19" s="4" customFormat="1" ht="14.25" x14ac:dyDescent="0.2">
      <c r="A22" s="21" t="s">
        <v>28</v>
      </c>
      <c r="B22" s="21" t="s">
        <v>3</v>
      </c>
      <c r="C22" s="21" t="s">
        <v>118</v>
      </c>
      <c r="D22" s="22" t="s">
        <v>8</v>
      </c>
      <c r="E22" s="24"/>
      <c r="F22" s="24"/>
      <c r="G22" s="25"/>
      <c r="I22" s="27" t="s">
        <v>4</v>
      </c>
      <c r="J22" s="28"/>
      <c r="K22" s="42">
        <f xml:space="preserve"> COUNTIF($B$13:$B$17,I22)+COUNTIF($B$22,I22)</f>
        <v>2</v>
      </c>
      <c r="L22" s="45">
        <f>K22/$K$25</f>
        <v>0.33333333333333331</v>
      </c>
      <c r="M22" s="29"/>
    </row>
    <row r="23" spans="1:19" s="4" customFormat="1" ht="14.25" x14ac:dyDescent="0.2">
      <c r="A23" s="9"/>
      <c r="B23" s="9"/>
      <c r="C23" s="9"/>
      <c r="D23" s="30"/>
      <c r="E23" s="9"/>
      <c r="F23" s="9"/>
      <c r="G23" s="30"/>
      <c r="I23" s="27" t="s">
        <v>5</v>
      </c>
      <c r="J23" s="28"/>
      <c r="K23" s="42">
        <f xml:space="preserve"> COUNTIF($B$13:$B$17,I23)+COUNTIF($B$22,I23)</f>
        <v>3</v>
      </c>
      <c r="L23" s="45">
        <f t="shared" ref="L23:L24" si="1">K23/$K$25</f>
        <v>0.5</v>
      </c>
      <c r="M23" s="29"/>
    </row>
    <row r="24" spans="1:19" s="4" customFormat="1" ht="14.25" x14ac:dyDescent="0.2">
      <c r="A24" s="10"/>
      <c r="B24" s="10"/>
      <c r="C24" s="10"/>
      <c r="D24" s="10"/>
      <c r="E24" s="10"/>
      <c r="F24" s="10"/>
      <c r="G24" s="10"/>
      <c r="I24" s="27" t="s">
        <v>3</v>
      </c>
      <c r="J24" s="28"/>
      <c r="K24" s="42">
        <f xml:space="preserve"> COUNTIF($B$13:$B$17,I24)+COUNTIF($B$22,I24)</f>
        <v>1</v>
      </c>
      <c r="L24" s="45">
        <f t="shared" si="1"/>
        <v>0.16666666666666666</v>
      </c>
      <c r="M24" s="29"/>
    </row>
    <row r="25" spans="1:19" s="4" customFormat="1" ht="14.25" x14ac:dyDescent="0.2">
      <c r="A25" s="9"/>
      <c r="B25" s="9"/>
      <c r="C25" s="9"/>
      <c r="D25" s="30"/>
      <c r="E25" s="9"/>
      <c r="F25" s="9"/>
      <c r="G25" s="30"/>
      <c r="I25" s="54" t="s">
        <v>19</v>
      </c>
      <c r="J25" s="55"/>
      <c r="K25" s="31">
        <f>SUM(K22:K24)</f>
        <v>6</v>
      </c>
      <c r="L25" s="46">
        <f>K25/K25</f>
        <v>1</v>
      </c>
      <c r="M25" s="29"/>
    </row>
    <row r="26" spans="1:19" s="4" customFormat="1" x14ac:dyDescent="0.25">
      <c r="A26" s="12"/>
      <c r="D26" s="13"/>
      <c r="E26" s="9"/>
      <c r="F26" s="9"/>
      <c r="G26" s="30"/>
      <c r="I26" s="23" t="s">
        <v>22</v>
      </c>
      <c r="M26" s="32"/>
    </row>
    <row r="27" spans="1:19" s="4" customFormat="1" ht="14.25" x14ac:dyDescent="0.2">
      <c r="A27" s="12"/>
      <c r="D27" s="13"/>
      <c r="E27" s="9"/>
      <c r="F27" s="9"/>
      <c r="G27" s="30"/>
      <c r="I27" s="23"/>
    </row>
    <row r="28" spans="1:19" s="4" customFormat="1" ht="14.25" x14ac:dyDescent="0.2">
      <c r="A28" s="9"/>
      <c r="B28" s="9"/>
      <c r="C28" s="9"/>
      <c r="D28" s="30"/>
      <c r="E28" s="9"/>
      <c r="F28" s="9"/>
      <c r="G28" s="30"/>
    </row>
    <row r="29" spans="1:19" s="4" customFormat="1" ht="14.25" x14ac:dyDescent="0.2">
      <c r="A29" s="9"/>
      <c r="B29" s="9"/>
      <c r="C29" s="9"/>
      <c r="D29" s="30"/>
      <c r="E29" s="9"/>
      <c r="F29" s="9"/>
      <c r="G29" s="30"/>
    </row>
    <row r="30" spans="1:19" s="4" customFormat="1" ht="14.25" x14ac:dyDescent="0.2">
      <c r="A30" s="9"/>
      <c r="B30" s="9"/>
      <c r="C30" s="9"/>
      <c r="D30" s="30"/>
      <c r="E30" s="9"/>
      <c r="F30" s="9"/>
      <c r="G30" s="30"/>
    </row>
    <row r="31" spans="1:19" s="4" customFormat="1" ht="14.25" x14ac:dyDescent="0.2">
      <c r="A31" s="9"/>
      <c r="B31" s="9"/>
      <c r="C31" s="9"/>
      <c r="D31" s="30"/>
      <c r="E31" s="9"/>
      <c r="F31" s="9"/>
      <c r="G31" s="30"/>
    </row>
    <row r="32" spans="1:19" s="4" customFormat="1" ht="14.25" x14ac:dyDescent="0.2">
      <c r="A32" s="33"/>
      <c r="B32" s="33"/>
      <c r="C32" s="33"/>
      <c r="D32" s="30"/>
      <c r="E32" s="33"/>
      <c r="F32" s="33"/>
      <c r="G32" s="34"/>
    </row>
    <row r="33" spans="1:7" s="4" customFormat="1" ht="14.25" x14ac:dyDescent="0.2">
      <c r="A33" s="33"/>
      <c r="B33" s="33"/>
      <c r="C33" s="33"/>
      <c r="D33" s="30"/>
      <c r="E33" s="33"/>
      <c r="F33" s="33"/>
      <c r="G33" s="34"/>
    </row>
    <row r="34" spans="1:7" s="4" customFormat="1" ht="14.25" x14ac:dyDescent="0.2">
      <c r="A34" s="12"/>
      <c r="D34" s="13"/>
      <c r="G34" s="12"/>
    </row>
    <row r="35" spans="1:7" s="4" customFormat="1" ht="14.25" x14ac:dyDescent="0.2">
      <c r="A35" s="12"/>
      <c r="D35" s="13"/>
      <c r="G35" s="12"/>
    </row>
    <row r="36" spans="1:7" s="4" customFormat="1" ht="14.25" x14ac:dyDescent="0.2">
      <c r="A36" s="12"/>
      <c r="D36" s="13"/>
      <c r="G36" s="12"/>
    </row>
    <row r="37" spans="1:7" ht="15" customHeight="1" x14ac:dyDescent="0.25"/>
    <row r="38" spans="1:7" ht="22.5" customHeight="1" x14ac:dyDescent="0.25"/>
  </sheetData>
  <mergeCells count="23"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opLeftCell="A7" zoomScaleNormal="100" workbookViewId="0">
      <selection activeCell="H4" sqref="H4:S4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8.710937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4.25" x14ac:dyDescent="0.2">
      <c r="A3" s="67" t="s">
        <v>1</v>
      </c>
      <c r="B3" s="67"/>
      <c r="C3" s="67"/>
      <c r="D3" s="67"/>
      <c r="E3" s="67"/>
      <c r="F3" s="67"/>
      <c r="G3" s="67"/>
      <c r="H3" s="67" t="s">
        <v>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6" t="s">
        <v>60</v>
      </c>
      <c r="B4" s="66"/>
      <c r="C4" s="66"/>
      <c r="D4" s="66"/>
      <c r="E4" s="66"/>
      <c r="F4" s="66"/>
      <c r="G4" s="66"/>
      <c r="H4" s="66" t="s">
        <v>60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7"/>
      <c r="B5" s="8"/>
      <c r="C5" s="8"/>
      <c r="D5" s="7"/>
      <c r="E5" s="8"/>
      <c r="F5" s="8"/>
      <c r="G5" s="7"/>
      <c r="H5" s="7"/>
      <c r="I5" s="8"/>
      <c r="J5" s="8"/>
      <c r="K5" s="8"/>
      <c r="L5" s="8"/>
      <c r="M5" s="8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8"/>
    </row>
    <row r="6" spans="1:45" s="4" customFormat="1" ht="14.25" x14ac:dyDescent="0.2">
      <c r="A6" s="69" t="s">
        <v>47</v>
      </c>
      <c r="B6" s="69"/>
      <c r="C6" s="69"/>
      <c r="D6" s="69"/>
      <c r="E6" s="69"/>
      <c r="F6" s="69"/>
      <c r="G6" s="69"/>
      <c r="H6" s="69" t="s">
        <v>48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5" s="4" customFormat="1" ht="14.25" x14ac:dyDescent="0.2">
      <c r="A7" s="11"/>
      <c r="B7" s="10"/>
      <c r="C7" s="10"/>
      <c r="D7" s="11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45" s="4" customFormat="1" x14ac:dyDescent="0.25">
      <c r="A8" s="68" t="s">
        <v>12</v>
      </c>
      <c r="B8" s="68"/>
      <c r="C8" s="68"/>
      <c r="D8" s="68"/>
      <c r="E8" s="68"/>
      <c r="F8" s="68"/>
      <c r="G8" s="68"/>
      <c r="H8" s="79" t="s">
        <v>24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45" s="4" customFormat="1" ht="14.25" x14ac:dyDescent="0.2">
      <c r="A9" s="12"/>
      <c r="B9" s="82" t="s">
        <v>73</v>
      </c>
      <c r="C9" s="82"/>
      <c r="D9" s="13"/>
      <c r="G9" s="12"/>
      <c r="H9" s="14"/>
      <c r="I9" s="15"/>
      <c r="K9" s="15" t="s">
        <v>17</v>
      </c>
      <c r="M9" s="15" t="s">
        <v>18</v>
      </c>
      <c r="N9" s="1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</row>
    <row r="10" spans="1:45" s="4" customFormat="1" ht="14.25" x14ac:dyDescent="0.2">
      <c r="A10" s="12"/>
      <c r="B10" s="83"/>
      <c r="C10" s="83"/>
      <c r="D10" s="13"/>
      <c r="G10" s="12"/>
      <c r="H10" s="14"/>
      <c r="I10" s="84" t="s">
        <v>16</v>
      </c>
      <c r="J10" s="85" t="s">
        <v>17</v>
      </c>
      <c r="K10" s="85"/>
      <c r="L10" s="85" t="s">
        <v>18</v>
      </c>
      <c r="M10" s="85"/>
      <c r="N10" s="86" t="s">
        <v>19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6"/>
      <c r="AM10" s="16"/>
      <c r="AN10" s="16"/>
      <c r="AO10" s="16"/>
      <c r="AP10" s="16"/>
      <c r="AQ10" s="16"/>
      <c r="AR10" s="16"/>
      <c r="AS10" s="16"/>
    </row>
    <row r="11" spans="1:45" s="4" customFormat="1" ht="14.25" x14ac:dyDescent="0.2">
      <c r="A11" s="65" t="s">
        <v>26</v>
      </c>
      <c r="B11" s="70" t="s">
        <v>6</v>
      </c>
      <c r="C11" s="70"/>
      <c r="D11" s="70"/>
      <c r="E11" s="70" t="s">
        <v>7</v>
      </c>
      <c r="F11" s="70"/>
      <c r="G11" s="70"/>
      <c r="I11" s="74"/>
      <c r="J11" s="40" t="s">
        <v>30</v>
      </c>
      <c r="K11" s="40" t="s">
        <v>31</v>
      </c>
      <c r="L11" s="40" t="s">
        <v>30</v>
      </c>
      <c r="M11" s="40" t="s">
        <v>31</v>
      </c>
      <c r="N11" s="87"/>
    </row>
    <row r="12" spans="1:45" s="4" customFormat="1" ht="14.25" x14ac:dyDescent="0.2">
      <c r="A12" s="65"/>
      <c r="B12" s="18" t="s">
        <v>15</v>
      </c>
      <c r="C12" s="18" t="s">
        <v>11</v>
      </c>
      <c r="D12" s="19" t="s">
        <v>10</v>
      </c>
      <c r="E12" s="18" t="s">
        <v>15</v>
      </c>
      <c r="F12" s="18" t="s">
        <v>11</v>
      </c>
      <c r="G12" s="19" t="s">
        <v>10</v>
      </c>
      <c r="I12" s="20" t="s">
        <v>20</v>
      </c>
      <c r="J12" s="20">
        <f>COUNTIF(D13:D17,"H")</f>
        <v>2</v>
      </c>
      <c r="K12" s="43">
        <f>J12/$N12</f>
        <v>0.4</v>
      </c>
      <c r="L12" s="20">
        <f>COUNTIF(D13:D17,"M")</f>
        <v>3</v>
      </c>
      <c r="M12" s="43">
        <f>L12/$N12</f>
        <v>0.6</v>
      </c>
      <c r="N12" s="20">
        <f>SUM(J12,L12)</f>
        <v>5</v>
      </c>
    </row>
    <row r="13" spans="1:45" s="4" customFormat="1" ht="22.5" x14ac:dyDescent="0.2">
      <c r="A13" s="21" t="s">
        <v>27</v>
      </c>
      <c r="B13" s="21" t="s">
        <v>73</v>
      </c>
      <c r="C13" s="21" t="s">
        <v>119</v>
      </c>
      <c r="D13" s="22" t="s">
        <v>9</v>
      </c>
      <c r="E13" s="21" t="s">
        <v>73</v>
      </c>
      <c r="F13" s="21" t="s">
        <v>124</v>
      </c>
      <c r="G13" s="22" t="s">
        <v>9</v>
      </c>
      <c r="I13" s="20" t="s">
        <v>21</v>
      </c>
      <c r="J13" s="20">
        <f>COUNTIF(D22,"H")</f>
        <v>0</v>
      </c>
      <c r="K13" s="43">
        <f>J13/$N13</f>
        <v>0</v>
      </c>
      <c r="L13" s="20">
        <f>COUNTIF(D22,"M")</f>
        <v>1</v>
      </c>
      <c r="M13" s="43">
        <f>L13/$N13</f>
        <v>1</v>
      </c>
      <c r="N13" s="20">
        <f>SUM(J13,L13)</f>
        <v>1</v>
      </c>
    </row>
    <row r="14" spans="1:45" s="4" customFormat="1" ht="22.5" x14ac:dyDescent="0.2">
      <c r="A14" s="21" t="s">
        <v>28</v>
      </c>
      <c r="B14" s="21" t="s">
        <v>73</v>
      </c>
      <c r="C14" s="21" t="s">
        <v>120</v>
      </c>
      <c r="D14" s="22" t="s">
        <v>8</v>
      </c>
      <c r="E14" s="21" t="s">
        <v>73</v>
      </c>
      <c r="F14" s="21" t="s">
        <v>125</v>
      </c>
      <c r="G14" s="22" t="s">
        <v>8</v>
      </c>
      <c r="I14" s="17" t="s">
        <v>19</v>
      </c>
      <c r="J14" s="17">
        <f>SUM(J12:J13)</f>
        <v>2</v>
      </c>
      <c r="K14" s="44">
        <f>J14/N14</f>
        <v>0.33333333333333331</v>
      </c>
      <c r="L14" s="17">
        <f t="shared" ref="L14:N14" si="0">SUM(L12:L13)</f>
        <v>4</v>
      </c>
      <c r="M14" s="44">
        <f>L14/N14</f>
        <v>0.66666666666666663</v>
      </c>
      <c r="N14" s="17">
        <f t="shared" si="0"/>
        <v>6</v>
      </c>
    </row>
    <row r="15" spans="1:45" s="4" customFormat="1" ht="22.5" x14ac:dyDescent="0.2">
      <c r="A15" s="21" t="s">
        <v>28</v>
      </c>
      <c r="B15" s="21" t="s">
        <v>73</v>
      </c>
      <c r="C15" s="21" t="s">
        <v>121</v>
      </c>
      <c r="D15" s="22" t="s">
        <v>9</v>
      </c>
      <c r="E15" s="21" t="s">
        <v>73</v>
      </c>
      <c r="F15" s="21" t="s">
        <v>126</v>
      </c>
      <c r="G15" s="22" t="s">
        <v>9</v>
      </c>
      <c r="I15" s="23" t="s">
        <v>22</v>
      </c>
    </row>
    <row r="16" spans="1:45" s="4" customFormat="1" ht="22.5" x14ac:dyDescent="0.2">
      <c r="A16" s="21" t="s">
        <v>28</v>
      </c>
      <c r="B16" s="21" t="s">
        <v>73</v>
      </c>
      <c r="C16" s="21" t="s">
        <v>122</v>
      </c>
      <c r="D16" s="22" t="s">
        <v>8</v>
      </c>
      <c r="E16" s="21" t="s">
        <v>73</v>
      </c>
      <c r="F16" s="21" t="s">
        <v>127</v>
      </c>
      <c r="G16" s="22" t="s">
        <v>9</v>
      </c>
    </row>
    <row r="17" spans="1:19" s="4" customFormat="1" ht="22.5" x14ac:dyDescent="0.2">
      <c r="A17" s="21" t="s">
        <v>29</v>
      </c>
      <c r="B17" s="21" t="s">
        <v>73</v>
      </c>
      <c r="C17" s="21" t="s">
        <v>123</v>
      </c>
      <c r="D17" s="22" t="s">
        <v>9</v>
      </c>
      <c r="E17" s="21" t="s">
        <v>73</v>
      </c>
      <c r="F17" s="21" t="s">
        <v>128</v>
      </c>
      <c r="G17" s="22" t="s">
        <v>9</v>
      </c>
    </row>
    <row r="18" spans="1:19" s="4" customFormat="1" ht="14.25" x14ac:dyDescent="0.2">
      <c r="A18" s="24"/>
      <c r="B18" s="24"/>
      <c r="C18" s="24"/>
      <c r="D18" s="25"/>
      <c r="E18" s="24"/>
      <c r="F18" s="24"/>
      <c r="G18" s="25"/>
    </row>
    <row r="19" spans="1:19" s="4" customFormat="1" x14ac:dyDescent="0.2">
      <c r="A19" s="68" t="s">
        <v>13</v>
      </c>
      <c r="B19" s="68"/>
      <c r="C19" s="68"/>
      <c r="D19" s="68"/>
      <c r="E19" s="68"/>
      <c r="F19" s="68"/>
      <c r="G19" s="68"/>
      <c r="H19" s="88" t="s">
        <v>25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19" s="4" customFormat="1" ht="14.25" x14ac:dyDescent="0.2">
      <c r="A20" s="24"/>
      <c r="B20" s="24"/>
      <c r="C20" s="24"/>
      <c r="D20" s="25"/>
      <c r="E20" s="24"/>
      <c r="F20" s="24"/>
      <c r="G20" s="25"/>
    </row>
    <row r="21" spans="1:19" s="4" customFormat="1" ht="14.25" x14ac:dyDescent="0.2">
      <c r="A21" s="37" t="s">
        <v>26</v>
      </c>
      <c r="B21" s="37" t="s">
        <v>14</v>
      </c>
      <c r="C21" s="18" t="s">
        <v>11</v>
      </c>
      <c r="D21" s="38" t="s">
        <v>10</v>
      </c>
      <c r="E21" s="24"/>
      <c r="F21" s="24"/>
      <c r="G21" s="25"/>
      <c r="I21" s="89" t="s">
        <v>23</v>
      </c>
      <c r="J21" s="90"/>
      <c r="K21" s="41" t="s">
        <v>19</v>
      </c>
      <c r="L21" s="49" t="s">
        <v>31</v>
      </c>
      <c r="M21" s="26"/>
    </row>
    <row r="22" spans="1:19" s="4" customFormat="1" ht="14.25" x14ac:dyDescent="0.2">
      <c r="A22" s="21" t="s">
        <v>28</v>
      </c>
      <c r="B22" s="21" t="s">
        <v>129</v>
      </c>
      <c r="C22" s="21" t="s">
        <v>130</v>
      </c>
      <c r="D22" s="22" t="s">
        <v>9</v>
      </c>
      <c r="E22" s="24"/>
      <c r="F22" s="24"/>
      <c r="G22" s="25"/>
      <c r="I22" s="27" t="s">
        <v>129</v>
      </c>
      <c r="J22" s="28"/>
      <c r="K22" s="42">
        <f xml:space="preserve"> COUNTIF($B$13:$B$17,I22)+COUNTIF($B$22,I22)</f>
        <v>1</v>
      </c>
      <c r="L22" s="45">
        <f>K22/$K$24</f>
        <v>0.16666666666666666</v>
      </c>
      <c r="M22" s="29"/>
    </row>
    <row r="23" spans="1:19" s="4" customFormat="1" ht="14.25" x14ac:dyDescent="0.2">
      <c r="A23" s="9"/>
      <c r="B23" s="9"/>
      <c r="C23" s="9"/>
      <c r="D23" s="30"/>
      <c r="E23" s="9"/>
      <c r="F23" s="9"/>
      <c r="G23" s="30"/>
      <c r="I23" s="27" t="s">
        <v>73</v>
      </c>
      <c r="J23" s="28"/>
      <c r="K23" s="42">
        <f xml:space="preserve"> COUNTIF($B$13:$B$17,I23)+COUNTIF($B$22,I23)</f>
        <v>5</v>
      </c>
      <c r="L23" s="45">
        <f>K23/$K$24</f>
        <v>0.83333333333333337</v>
      </c>
      <c r="M23" s="29"/>
    </row>
    <row r="24" spans="1:19" s="4" customFormat="1" ht="14.25" x14ac:dyDescent="0.2">
      <c r="A24" s="10"/>
      <c r="B24" s="10"/>
      <c r="C24" s="10"/>
      <c r="D24" s="10"/>
      <c r="E24" s="10"/>
      <c r="F24" s="10"/>
      <c r="G24" s="10"/>
      <c r="I24" s="35" t="s">
        <v>19</v>
      </c>
      <c r="J24" s="36"/>
      <c r="K24" s="31">
        <f>SUM(K22:K23)</f>
        <v>6</v>
      </c>
      <c r="L24" s="46">
        <f>K24/K24</f>
        <v>1</v>
      </c>
      <c r="M24" s="29"/>
    </row>
    <row r="25" spans="1:19" s="4" customFormat="1" ht="14.25" x14ac:dyDescent="0.2">
      <c r="A25" s="9"/>
      <c r="B25" s="9"/>
      <c r="C25" s="9"/>
      <c r="D25" s="30"/>
      <c r="E25" s="9"/>
      <c r="F25" s="9"/>
      <c r="G25" s="30"/>
      <c r="I25" s="23" t="s">
        <v>22</v>
      </c>
      <c r="M25" s="29"/>
    </row>
    <row r="26" spans="1:19" s="4" customFormat="1" x14ac:dyDescent="0.25">
      <c r="A26" s="12"/>
      <c r="D26" s="13"/>
      <c r="E26" s="9"/>
      <c r="F26" s="9"/>
      <c r="G26" s="30"/>
      <c r="M26" s="32"/>
    </row>
    <row r="27" spans="1:19" s="4" customFormat="1" ht="14.25" x14ac:dyDescent="0.2">
      <c r="A27" s="12"/>
      <c r="D27" s="13"/>
      <c r="E27" s="9"/>
      <c r="F27" s="9"/>
      <c r="G27" s="30"/>
    </row>
    <row r="28" spans="1:19" s="4" customFormat="1" ht="14.25" x14ac:dyDescent="0.2">
      <c r="A28" s="9"/>
      <c r="B28" s="9"/>
      <c r="C28" s="9"/>
      <c r="D28" s="30"/>
      <c r="E28" s="9"/>
      <c r="F28" s="9"/>
      <c r="G28" s="30"/>
    </row>
    <row r="29" spans="1:19" s="4" customFormat="1" ht="14.25" x14ac:dyDescent="0.2">
      <c r="A29" s="9"/>
      <c r="B29" s="9"/>
      <c r="C29" s="9"/>
      <c r="D29" s="30"/>
      <c r="E29" s="9"/>
      <c r="F29" s="9"/>
      <c r="G29" s="30"/>
    </row>
    <row r="30" spans="1:19" s="4" customFormat="1" ht="14.25" x14ac:dyDescent="0.2">
      <c r="A30" s="9"/>
      <c r="B30" s="9"/>
      <c r="C30" s="9"/>
      <c r="D30" s="30"/>
      <c r="E30" s="9"/>
      <c r="F30" s="9"/>
      <c r="G30" s="30"/>
    </row>
    <row r="31" spans="1:19" s="4" customFormat="1" ht="14.25" x14ac:dyDescent="0.2">
      <c r="A31" s="9"/>
      <c r="B31" s="9"/>
      <c r="C31" s="9"/>
      <c r="D31" s="30"/>
      <c r="E31" s="9"/>
      <c r="F31" s="9"/>
      <c r="G31" s="30"/>
    </row>
    <row r="32" spans="1:19" s="4" customFormat="1" ht="14.25" x14ac:dyDescent="0.2">
      <c r="A32" s="33"/>
      <c r="B32" s="33"/>
      <c r="C32" s="33"/>
      <c r="D32" s="30"/>
      <c r="E32" s="33"/>
      <c r="F32" s="33"/>
      <c r="G32" s="34"/>
    </row>
    <row r="33" spans="1:7" s="4" customFormat="1" ht="14.25" x14ac:dyDescent="0.2">
      <c r="A33" s="33"/>
      <c r="B33" s="33"/>
      <c r="C33" s="33"/>
      <c r="D33" s="30"/>
      <c r="E33" s="33"/>
      <c r="F33" s="33"/>
      <c r="G33" s="34"/>
    </row>
    <row r="34" spans="1:7" s="4" customFormat="1" ht="14.25" x14ac:dyDescent="0.2">
      <c r="A34" s="12"/>
      <c r="D34" s="13"/>
      <c r="G34" s="12"/>
    </row>
    <row r="35" spans="1:7" s="4" customFormat="1" ht="14.25" x14ac:dyDescent="0.2">
      <c r="A35" s="12"/>
      <c r="D35" s="13"/>
      <c r="G35" s="12"/>
    </row>
    <row r="36" spans="1:7" s="4" customFormat="1" ht="14.25" x14ac:dyDescent="0.2">
      <c r="A36" s="12"/>
      <c r="D36" s="13"/>
      <c r="G36" s="12"/>
    </row>
    <row r="37" spans="1:7" s="4" customFormat="1" ht="15" customHeight="1" x14ac:dyDescent="0.2">
      <c r="A37" s="12"/>
      <c r="D37" s="13"/>
      <c r="G37" s="12"/>
    </row>
    <row r="38" spans="1:7" ht="22.5" customHeight="1" x14ac:dyDescent="0.25"/>
  </sheetData>
  <mergeCells count="23"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opLeftCell="A4" zoomScaleNormal="100" workbookViewId="0">
      <selection activeCell="A22" sqref="A22:D22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8.710937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4.25" x14ac:dyDescent="0.2">
      <c r="A3" s="67" t="s">
        <v>1</v>
      </c>
      <c r="B3" s="67"/>
      <c r="C3" s="67"/>
      <c r="D3" s="67"/>
      <c r="E3" s="67"/>
      <c r="F3" s="67"/>
      <c r="G3" s="67"/>
      <c r="H3" s="67" t="s">
        <v>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6" t="s">
        <v>60</v>
      </c>
      <c r="B4" s="66"/>
      <c r="C4" s="66"/>
      <c r="D4" s="66"/>
      <c r="E4" s="66"/>
      <c r="F4" s="66"/>
      <c r="G4" s="66"/>
      <c r="H4" s="66" t="s">
        <v>60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7"/>
      <c r="B5" s="8"/>
      <c r="C5" s="8"/>
      <c r="D5" s="7"/>
      <c r="E5" s="8"/>
      <c r="F5" s="8"/>
      <c r="G5" s="7"/>
      <c r="H5" s="7"/>
      <c r="I5" s="8"/>
      <c r="J5" s="8"/>
      <c r="K5" s="8"/>
      <c r="L5" s="8"/>
      <c r="M5" s="8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8"/>
    </row>
    <row r="6" spans="1:45" s="4" customFormat="1" ht="14.25" x14ac:dyDescent="0.2">
      <c r="A6" s="69" t="s">
        <v>49</v>
      </c>
      <c r="B6" s="69"/>
      <c r="C6" s="69"/>
      <c r="D6" s="69"/>
      <c r="E6" s="69"/>
      <c r="F6" s="69"/>
      <c r="G6" s="69"/>
      <c r="H6" s="69" t="s">
        <v>49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5" s="4" customFormat="1" ht="14.25" x14ac:dyDescent="0.2">
      <c r="A7" s="11"/>
      <c r="B7" s="10"/>
      <c r="C7" s="10"/>
      <c r="D7" s="11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45" s="4" customFormat="1" x14ac:dyDescent="0.25">
      <c r="A8" s="68" t="s">
        <v>12</v>
      </c>
      <c r="B8" s="68"/>
      <c r="C8" s="68"/>
      <c r="D8" s="68"/>
      <c r="E8" s="68"/>
      <c r="F8" s="68"/>
      <c r="G8" s="68"/>
      <c r="H8" s="79" t="s">
        <v>24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45" s="4" customFormat="1" ht="14.25" x14ac:dyDescent="0.2">
      <c r="A9" s="12"/>
      <c r="B9" s="82" t="s">
        <v>73</v>
      </c>
      <c r="C9" s="82"/>
      <c r="D9" s="13"/>
      <c r="G9" s="12"/>
      <c r="H9" s="14"/>
      <c r="I9" s="15"/>
      <c r="K9" s="15" t="s">
        <v>17</v>
      </c>
      <c r="M9" s="15" t="s">
        <v>18</v>
      </c>
      <c r="N9" s="1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</row>
    <row r="10" spans="1:45" s="4" customFormat="1" ht="14.25" x14ac:dyDescent="0.2">
      <c r="A10" s="12"/>
      <c r="B10" s="83"/>
      <c r="C10" s="83"/>
      <c r="D10" s="13"/>
      <c r="G10" s="12"/>
      <c r="H10" s="14"/>
      <c r="I10" s="84" t="s">
        <v>16</v>
      </c>
      <c r="J10" s="85" t="s">
        <v>17</v>
      </c>
      <c r="K10" s="85"/>
      <c r="L10" s="85" t="s">
        <v>18</v>
      </c>
      <c r="M10" s="85"/>
      <c r="N10" s="86" t="s">
        <v>19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6"/>
      <c r="AM10" s="16"/>
      <c r="AN10" s="16"/>
      <c r="AO10" s="16"/>
      <c r="AP10" s="16"/>
      <c r="AQ10" s="16"/>
      <c r="AR10" s="16"/>
      <c r="AS10" s="16"/>
    </row>
    <row r="11" spans="1:45" s="4" customFormat="1" ht="14.25" x14ac:dyDescent="0.2">
      <c r="A11" s="65" t="s">
        <v>26</v>
      </c>
      <c r="B11" s="70" t="s">
        <v>6</v>
      </c>
      <c r="C11" s="70"/>
      <c r="D11" s="70"/>
      <c r="E11" s="70" t="s">
        <v>7</v>
      </c>
      <c r="F11" s="70"/>
      <c r="G11" s="70"/>
      <c r="I11" s="74"/>
      <c r="J11" s="40" t="s">
        <v>30</v>
      </c>
      <c r="K11" s="40" t="s">
        <v>31</v>
      </c>
      <c r="L11" s="40" t="s">
        <v>30</v>
      </c>
      <c r="M11" s="40" t="s">
        <v>31</v>
      </c>
      <c r="N11" s="87"/>
    </row>
    <row r="12" spans="1:45" s="4" customFormat="1" ht="14.25" x14ac:dyDescent="0.2">
      <c r="A12" s="65"/>
      <c r="B12" s="18" t="s">
        <v>15</v>
      </c>
      <c r="C12" s="18" t="s">
        <v>11</v>
      </c>
      <c r="D12" s="19" t="s">
        <v>10</v>
      </c>
      <c r="E12" s="18" t="s">
        <v>15</v>
      </c>
      <c r="F12" s="18" t="s">
        <v>11</v>
      </c>
      <c r="G12" s="19" t="s">
        <v>10</v>
      </c>
      <c r="I12" s="20" t="s">
        <v>20</v>
      </c>
      <c r="J12" s="20">
        <f>COUNTIF(D13:D17,"H")</f>
        <v>3</v>
      </c>
      <c r="K12" s="43">
        <f>J12/$N12</f>
        <v>0.6</v>
      </c>
      <c r="L12" s="20">
        <f>COUNTIF(D13:D17,"M")</f>
        <v>2</v>
      </c>
      <c r="M12" s="43">
        <f>L12/$N12</f>
        <v>0.4</v>
      </c>
      <c r="N12" s="20">
        <f>SUM(J12,L12)</f>
        <v>5</v>
      </c>
    </row>
    <row r="13" spans="1:45" s="4" customFormat="1" ht="22.5" x14ac:dyDescent="0.2">
      <c r="A13" s="21" t="s">
        <v>27</v>
      </c>
      <c r="B13" s="21" t="s">
        <v>73</v>
      </c>
      <c r="C13" s="21" t="s">
        <v>131</v>
      </c>
      <c r="D13" s="22" t="s">
        <v>8</v>
      </c>
      <c r="E13" s="21" t="s">
        <v>73</v>
      </c>
      <c r="F13" s="21" t="s">
        <v>136</v>
      </c>
      <c r="G13" s="22" t="s">
        <v>8</v>
      </c>
      <c r="I13" s="20" t="s">
        <v>21</v>
      </c>
      <c r="J13" s="20">
        <f>COUNTIF(D22,"H")</f>
        <v>0</v>
      </c>
      <c r="K13" s="43">
        <f>J13/$N13</f>
        <v>0</v>
      </c>
      <c r="L13" s="20">
        <f>COUNTIF(D22,"M")</f>
        <v>1</v>
      </c>
      <c r="M13" s="43">
        <f>L13/$N13</f>
        <v>1</v>
      </c>
      <c r="N13" s="20">
        <f>SUM(J13,L13)</f>
        <v>1</v>
      </c>
    </row>
    <row r="14" spans="1:45" s="4" customFormat="1" ht="22.5" x14ac:dyDescent="0.2">
      <c r="A14" s="21" t="s">
        <v>28</v>
      </c>
      <c r="B14" s="21" t="s">
        <v>73</v>
      </c>
      <c r="C14" s="21" t="s">
        <v>132</v>
      </c>
      <c r="D14" s="22" t="s">
        <v>9</v>
      </c>
      <c r="E14" s="21" t="s">
        <v>73</v>
      </c>
      <c r="F14" s="21" t="s">
        <v>137</v>
      </c>
      <c r="G14" s="22" t="s">
        <v>9</v>
      </c>
      <c r="I14" s="17" t="s">
        <v>19</v>
      </c>
      <c r="J14" s="17">
        <f>SUM(J12:J13)</f>
        <v>3</v>
      </c>
      <c r="K14" s="44">
        <f>J14/N14</f>
        <v>0.5</v>
      </c>
      <c r="L14" s="17">
        <f t="shared" ref="L14:N14" si="0">SUM(L12:L13)</f>
        <v>3</v>
      </c>
      <c r="M14" s="44">
        <f>L14/N14</f>
        <v>0.5</v>
      </c>
      <c r="N14" s="17">
        <f t="shared" si="0"/>
        <v>6</v>
      </c>
    </row>
    <row r="15" spans="1:45" s="4" customFormat="1" ht="22.5" x14ac:dyDescent="0.2">
      <c r="A15" s="21" t="s">
        <v>28</v>
      </c>
      <c r="B15" s="21" t="s">
        <v>73</v>
      </c>
      <c r="C15" s="21" t="s">
        <v>133</v>
      </c>
      <c r="D15" s="22" t="s">
        <v>8</v>
      </c>
      <c r="E15" s="21" t="s">
        <v>73</v>
      </c>
      <c r="F15" s="21" t="s">
        <v>138</v>
      </c>
      <c r="G15" s="22" t="s">
        <v>9</v>
      </c>
      <c r="I15" s="23" t="s">
        <v>22</v>
      </c>
    </row>
    <row r="16" spans="1:45" s="4" customFormat="1" ht="22.5" x14ac:dyDescent="0.2">
      <c r="A16" s="21" t="s">
        <v>28</v>
      </c>
      <c r="B16" s="21" t="s">
        <v>73</v>
      </c>
      <c r="C16" s="21" t="s">
        <v>134</v>
      </c>
      <c r="D16" s="22" t="s">
        <v>9</v>
      </c>
      <c r="E16" s="21" t="s">
        <v>73</v>
      </c>
      <c r="F16" s="21" t="s">
        <v>139</v>
      </c>
      <c r="G16" s="22" t="s">
        <v>9</v>
      </c>
    </row>
    <row r="17" spans="1:19" s="4" customFormat="1" ht="22.5" x14ac:dyDescent="0.2">
      <c r="A17" s="21" t="s">
        <v>29</v>
      </c>
      <c r="B17" s="21" t="s">
        <v>73</v>
      </c>
      <c r="C17" s="21" t="s">
        <v>135</v>
      </c>
      <c r="D17" s="22" t="s">
        <v>8</v>
      </c>
      <c r="E17" s="21" t="s">
        <v>73</v>
      </c>
      <c r="F17" s="21" t="s">
        <v>140</v>
      </c>
      <c r="G17" s="22" t="s">
        <v>8</v>
      </c>
    </row>
    <row r="18" spans="1:19" s="4" customFormat="1" ht="14.25" x14ac:dyDescent="0.2">
      <c r="A18" s="24"/>
      <c r="B18" s="24"/>
      <c r="C18" s="24"/>
      <c r="D18" s="25"/>
      <c r="E18" s="24"/>
      <c r="F18" s="24"/>
      <c r="G18" s="25"/>
    </row>
    <row r="19" spans="1:19" s="4" customFormat="1" x14ac:dyDescent="0.2">
      <c r="A19" s="68" t="s">
        <v>13</v>
      </c>
      <c r="B19" s="68"/>
      <c r="C19" s="68"/>
      <c r="D19" s="68"/>
      <c r="E19" s="68"/>
      <c r="F19" s="68"/>
      <c r="G19" s="68"/>
      <c r="H19" s="88" t="s">
        <v>25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19" s="4" customFormat="1" ht="14.25" x14ac:dyDescent="0.2">
      <c r="A20" s="24"/>
      <c r="B20" s="24"/>
      <c r="C20" s="24"/>
      <c r="D20" s="25"/>
      <c r="E20" s="24"/>
      <c r="F20" s="24"/>
      <c r="G20" s="25"/>
    </row>
    <row r="21" spans="1:19" s="4" customFormat="1" ht="14.25" x14ac:dyDescent="0.2">
      <c r="A21" s="37" t="s">
        <v>26</v>
      </c>
      <c r="B21" s="37" t="s">
        <v>14</v>
      </c>
      <c r="C21" s="18" t="s">
        <v>11</v>
      </c>
      <c r="D21" s="38" t="s">
        <v>10</v>
      </c>
      <c r="E21" s="24"/>
      <c r="F21" s="24"/>
      <c r="G21" s="25"/>
      <c r="I21" s="89" t="s">
        <v>23</v>
      </c>
      <c r="J21" s="90"/>
      <c r="K21" s="41" t="s">
        <v>19</v>
      </c>
      <c r="L21" s="49" t="s">
        <v>31</v>
      </c>
      <c r="M21" s="26"/>
    </row>
    <row r="22" spans="1:19" s="4" customFormat="1" ht="14.25" x14ac:dyDescent="0.2">
      <c r="A22" s="21" t="s">
        <v>28</v>
      </c>
      <c r="B22" s="21" t="s">
        <v>5</v>
      </c>
      <c r="C22" s="21" t="s">
        <v>215</v>
      </c>
      <c r="D22" s="22" t="s">
        <v>9</v>
      </c>
      <c r="E22" s="24"/>
      <c r="F22" s="24"/>
      <c r="G22" s="25"/>
      <c r="I22" s="27" t="s">
        <v>5</v>
      </c>
      <c r="J22" s="28"/>
      <c r="K22" s="42">
        <f xml:space="preserve"> COUNTIF($B$13:$B$17,I22)+COUNTIF($B$22,I22)</f>
        <v>1</v>
      </c>
      <c r="L22" s="45">
        <f>K22/$K$24</f>
        <v>0.16666666666666666</v>
      </c>
      <c r="M22" s="29"/>
    </row>
    <row r="23" spans="1:19" s="4" customFormat="1" ht="14.25" x14ac:dyDescent="0.2">
      <c r="A23" s="9"/>
      <c r="B23" s="9"/>
      <c r="C23" s="9"/>
      <c r="D23" s="30"/>
      <c r="E23" s="9"/>
      <c r="F23" s="9"/>
      <c r="G23" s="30"/>
      <c r="I23" s="27" t="s">
        <v>73</v>
      </c>
      <c r="J23" s="28"/>
      <c r="K23" s="42">
        <f xml:space="preserve"> COUNTIF($B$13:$B$17,I23)+COUNTIF($B$22,I23)</f>
        <v>5</v>
      </c>
      <c r="L23" s="45">
        <f>K23/$K$24</f>
        <v>0.83333333333333337</v>
      </c>
      <c r="M23" s="29"/>
    </row>
    <row r="24" spans="1:19" s="4" customFormat="1" ht="14.25" x14ac:dyDescent="0.2">
      <c r="A24" s="10"/>
      <c r="B24" s="10"/>
      <c r="C24" s="10"/>
      <c r="D24" s="10"/>
      <c r="E24" s="10"/>
      <c r="F24" s="10"/>
      <c r="G24" s="10"/>
      <c r="I24" s="52" t="s">
        <v>19</v>
      </c>
      <c r="J24" s="53"/>
      <c r="K24" s="31">
        <f>SUM(K22:K23)</f>
        <v>6</v>
      </c>
      <c r="L24" s="46">
        <f>K24/K24</f>
        <v>1</v>
      </c>
      <c r="M24" s="29"/>
    </row>
    <row r="25" spans="1:19" s="4" customFormat="1" ht="14.25" x14ac:dyDescent="0.2">
      <c r="A25" s="9"/>
      <c r="B25" s="9"/>
      <c r="C25" s="9"/>
      <c r="D25" s="30"/>
      <c r="E25" s="9"/>
      <c r="F25" s="9"/>
      <c r="G25" s="30"/>
      <c r="I25" s="23" t="s">
        <v>22</v>
      </c>
      <c r="M25" s="29"/>
    </row>
    <row r="26" spans="1:19" s="4" customFormat="1" x14ac:dyDescent="0.25">
      <c r="A26" s="12"/>
      <c r="D26" s="13"/>
      <c r="E26" s="9"/>
      <c r="F26" s="9"/>
      <c r="G26" s="30"/>
      <c r="I26"/>
      <c r="J26"/>
      <c r="K26"/>
      <c r="L26"/>
      <c r="M26" s="32"/>
    </row>
    <row r="27" spans="1:19" s="4" customFormat="1" x14ac:dyDescent="0.25">
      <c r="A27" s="12"/>
      <c r="D27" s="13"/>
      <c r="E27" s="9"/>
      <c r="F27" s="9"/>
      <c r="G27" s="30"/>
      <c r="I27"/>
      <c r="J27"/>
      <c r="K27"/>
      <c r="L27"/>
    </row>
    <row r="28" spans="1:19" s="4" customFormat="1" ht="14.25" x14ac:dyDescent="0.2">
      <c r="A28" s="9"/>
      <c r="B28" s="9"/>
      <c r="C28" s="9"/>
      <c r="D28" s="30"/>
      <c r="E28" s="9"/>
      <c r="F28" s="9"/>
      <c r="G28" s="30"/>
    </row>
    <row r="29" spans="1:19" s="4" customFormat="1" ht="14.25" x14ac:dyDescent="0.2">
      <c r="A29" s="9"/>
      <c r="B29" s="9"/>
      <c r="C29" s="9"/>
      <c r="D29" s="30"/>
      <c r="E29" s="9"/>
      <c r="F29" s="9"/>
      <c r="G29" s="30"/>
    </row>
    <row r="30" spans="1:19" s="4" customFormat="1" ht="14.25" x14ac:dyDescent="0.2">
      <c r="A30" s="9"/>
      <c r="B30" s="9"/>
      <c r="C30" s="9"/>
      <c r="D30" s="30"/>
      <c r="E30" s="9"/>
      <c r="F30" s="9"/>
      <c r="G30" s="30"/>
    </row>
    <row r="31" spans="1:19" s="4" customFormat="1" ht="14.25" x14ac:dyDescent="0.2">
      <c r="A31" s="9"/>
      <c r="B31" s="9"/>
      <c r="C31" s="9"/>
      <c r="D31" s="30"/>
      <c r="E31" s="9"/>
      <c r="F31" s="9"/>
      <c r="G31" s="30"/>
    </row>
    <row r="32" spans="1:19" s="4" customFormat="1" ht="14.25" x14ac:dyDescent="0.2">
      <c r="A32" s="33"/>
      <c r="B32" s="33"/>
      <c r="C32" s="33"/>
      <c r="D32" s="30"/>
      <c r="E32" s="33"/>
      <c r="F32" s="33"/>
      <c r="G32" s="34"/>
    </row>
    <row r="33" spans="1:7" s="4" customFormat="1" ht="14.25" x14ac:dyDescent="0.2">
      <c r="A33" s="33"/>
      <c r="B33" s="33"/>
      <c r="C33" s="33"/>
      <c r="D33" s="30"/>
      <c r="E33" s="33"/>
      <c r="F33" s="33"/>
      <c r="G33" s="34"/>
    </row>
    <row r="34" spans="1:7" s="4" customFormat="1" ht="14.25" x14ac:dyDescent="0.2">
      <c r="A34" s="12"/>
      <c r="D34" s="13"/>
      <c r="G34" s="12"/>
    </row>
    <row r="37" spans="1:7" ht="15" customHeight="1" x14ac:dyDescent="0.25"/>
    <row r="38" spans="1:7" ht="22.5" customHeight="1" x14ac:dyDescent="0.25"/>
  </sheetData>
  <mergeCells count="23"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opLeftCell="A4" zoomScaleNormal="100" workbookViewId="0">
      <selection activeCell="A22" sqref="A22:D22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8.710937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4.25" x14ac:dyDescent="0.2">
      <c r="A3" s="67" t="s">
        <v>1</v>
      </c>
      <c r="B3" s="67"/>
      <c r="C3" s="67"/>
      <c r="D3" s="67"/>
      <c r="E3" s="67"/>
      <c r="F3" s="67"/>
      <c r="G3" s="67"/>
      <c r="H3" s="67" t="s">
        <v>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6" t="s">
        <v>60</v>
      </c>
      <c r="B4" s="66"/>
      <c r="C4" s="66"/>
      <c r="D4" s="66"/>
      <c r="E4" s="66"/>
      <c r="F4" s="66"/>
      <c r="G4" s="66"/>
      <c r="H4" s="66" t="s">
        <v>60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7"/>
      <c r="B5" s="8"/>
      <c r="C5" s="8"/>
      <c r="D5" s="7"/>
      <c r="E5" s="8"/>
      <c r="F5" s="8"/>
      <c r="G5" s="7"/>
      <c r="H5" s="7"/>
      <c r="I5" s="8"/>
      <c r="J5" s="8"/>
      <c r="K5" s="8"/>
      <c r="L5" s="8"/>
      <c r="M5" s="8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8"/>
    </row>
    <row r="6" spans="1:45" s="4" customFormat="1" ht="14.25" x14ac:dyDescent="0.2">
      <c r="A6" s="69" t="s">
        <v>50</v>
      </c>
      <c r="B6" s="69"/>
      <c r="C6" s="69"/>
      <c r="D6" s="69"/>
      <c r="E6" s="69"/>
      <c r="F6" s="69"/>
      <c r="G6" s="69"/>
      <c r="H6" s="69" t="s">
        <v>50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5" s="4" customFormat="1" ht="14.25" x14ac:dyDescent="0.2">
      <c r="A7" s="11"/>
      <c r="B7" s="10"/>
      <c r="C7" s="10"/>
      <c r="D7" s="11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45" s="4" customFormat="1" x14ac:dyDescent="0.25">
      <c r="A8" s="68" t="s">
        <v>12</v>
      </c>
      <c r="B8" s="68"/>
      <c r="C8" s="68"/>
      <c r="D8" s="68"/>
      <c r="E8" s="68"/>
      <c r="F8" s="68"/>
      <c r="G8" s="68"/>
      <c r="H8" s="79" t="s">
        <v>24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45" s="4" customFormat="1" ht="14.25" x14ac:dyDescent="0.2">
      <c r="A9" s="12"/>
      <c r="B9" s="82" t="s">
        <v>107</v>
      </c>
      <c r="C9" s="82"/>
      <c r="D9" s="13"/>
      <c r="G9" s="12"/>
      <c r="H9" s="14"/>
      <c r="I9" s="15"/>
      <c r="K9" s="15" t="s">
        <v>17</v>
      </c>
      <c r="M9" s="15" t="s">
        <v>18</v>
      </c>
      <c r="N9" s="1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</row>
    <row r="10" spans="1:45" s="4" customFormat="1" ht="14.25" x14ac:dyDescent="0.2">
      <c r="A10" s="12"/>
      <c r="B10" s="83"/>
      <c r="C10" s="83"/>
      <c r="D10" s="13"/>
      <c r="G10" s="12"/>
      <c r="H10" s="14"/>
      <c r="I10" s="84" t="s">
        <v>16</v>
      </c>
      <c r="J10" s="85" t="s">
        <v>17</v>
      </c>
      <c r="K10" s="85"/>
      <c r="L10" s="85" t="s">
        <v>18</v>
      </c>
      <c r="M10" s="85"/>
      <c r="N10" s="86" t="s">
        <v>19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6"/>
      <c r="AM10" s="16"/>
      <c r="AN10" s="16"/>
      <c r="AO10" s="16"/>
      <c r="AP10" s="16"/>
      <c r="AQ10" s="16"/>
      <c r="AR10" s="16"/>
      <c r="AS10" s="16"/>
    </row>
    <row r="11" spans="1:45" s="4" customFormat="1" ht="14.25" x14ac:dyDescent="0.2">
      <c r="A11" s="65" t="s">
        <v>26</v>
      </c>
      <c r="B11" s="70" t="s">
        <v>6</v>
      </c>
      <c r="C11" s="70"/>
      <c r="D11" s="70"/>
      <c r="E11" s="70" t="s">
        <v>7</v>
      </c>
      <c r="F11" s="70"/>
      <c r="G11" s="70"/>
      <c r="I11" s="74"/>
      <c r="J11" s="40" t="s">
        <v>30</v>
      </c>
      <c r="K11" s="40" t="s">
        <v>31</v>
      </c>
      <c r="L11" s="40" t="s">
        <v>30</v>
      </c>
      <c r="M11" s="40" t="s">
        <v>31</v>
      </c>
      <c r="N11" s="87"/>
    </row>
    <row r="12" spans="1:45" s="4" customFormat="1" ht="14.25" x14ac:dyDescent="0.2">
      <c r="A12" s="65"/>
      <c r="B12" s="18" t="s">
        <v>15</v>
      </c>
      <c r="C12" s="18" t="s">
        <v>11</v>
      </c>
      <c r="D12" s="19" t="s">
        <v>10</v>
      </c>
      <c r="E12" s="18" t="s">
        <v>15</v>
      </c>
      <c r="F12" s="18" t="s">
        <v>11</v>
      </c>
      <c r="G12" s="19" t="s">
        <v>10</v>
      </c>
      <c r="I12" s="20" t="s">
        <v>20</v>
      </c>
      <c r="J12" s="20">
        <f>COUNTIF(D13:D17,"H")</f>
        <v>3</v>
      </c>
      <c r="K12" s="43">
        <f>J12/$N12</f>
        <v>0.6</v>
      </c>
      <c r="L12" s="20">
        <f>COUNTIF(D13:D17,"M")</f>
        <v>2</v>
      </c>
      <c r="M12" s="43">
        <f>L12/$N12</f>
        <v>0.4</v>
      </c>
      <c r="N12" s="20">
        <f>SUM(J12,L12)</f>
        <v>5</v>
      </c>
    </row>
    <row r="13" spans="1:45" s="4" customFormat="1" ht="14.25" x14ac:dyDescent="0.2">
      <c r="A13" s="21" t="s">
        <v>27</v>
      </c>
      <c r="B13" s="21" t="s">
        <v>5</v>
      </c>
      <c r="C13" s="21" t="s">
        <v>216</v>
      </c>
      <c r="D13" s="22" t="s">
        <v>8</v>
      </c>
      <c r="E13" s="21" t="s">
        <v>5</v>
      </c>
      <c r="F13" s="21" t="s">
        <v>221</v>
      </c>
      <c r="G13" s="22" t="s">
        <v>8</v>
      </c>
      <c r="I13" s="20" t="s">
        <v>21</v>
      </c>
      <c r="J13" s="20">
        <f>COUNTIF(D22,"H")</f>
        <v>0</v>
      </c>
      <c r="K13" s="43">
        <f>J13/$N13</f>
        <v>0</v>
      </c>
      <c r="L13" s="20">
        <f>COUNTIF(D22,"M")</f>
        <v>1</v>
      </c>
      <c r="M13" s="43">
        <f>L13/$N13</f>
        <v>1</v>
      </c>
      <c r="N13" s="20">
        <f>SUM(J13,L13)</f>
        <v>1</v>
      </c>
    </row>
    <row r="14" spans="1:45" s="4" customFormat="1" ht="14.25" x14ac:dyDescent="0.2">
      <c r="A14" s="21" t="s">
        <v>28</v>
      </c>
      <c r="B14" s="21" t="s">
        <v>5</v>
      </c>
      <c r="C14" s="21" t="s">
        <v>217</v>
      </c>
      <c r="D14" s="22" t="s">
        <v>9</v>
      </c>
      <c r="E14" s="21" t="s">
        <v>5</v>
      </c>
      <c r="F14" s="21" t="s">
        <v>222</v>
      </c>
      <c r="G14" s="22" t="s">
        <v>9</v>
      </c>
      <c r="I14" s="17" t="s">
        <v>19</v>
      </c>
      <c r="J14" s="17">
        <f>SUM(J12:J13)</f>
        <v>3</v>
      </c>
      <c r="K14" s="44">
        <f>J14/N14</f>
        <v>0.5</v>
      </c>
      <c r="L14" s="17">
        <f t="shared" ref="L14:N14" si="0">SUM(L12:L13)</f>
        <v>3</v>
      </c>
      <c r="M14" s="44">
        <f>L14/N14</f>
        <v>0.5</v>
      </c>
      <c r="N14" s="17">
        <f t="shared" si="0"/>
        <v>6</v>
      </c>
    </row>
    <row r="15" spans="1:45" s="4" customFormat="1" ht="14.25" x14ac:dyDescent="0.2">
      <c r="A15" s="21" t="s">
        <v>28</v>
      </c>
      <c r="B15" s="21" t="s">
        <v>4</v>
      </c>
      <c r="C15" s="21" t="s">
        <v>218</v>
      </c>
      <c r="D15" s="22" t="s">
        <v>8</v>
      </c>
      <c r="E15" s="21" t="s">
        <v>4</v>
      </c>
      <c r="F15" s="21" t="s">
        <v>223</v>
      </c>
      <c r="G15" s="22" t="s">
        <v>8</v>
      </c>
      <c r="I15" s="23" t="s">
        <v>22</v>
      </c>
    </row>
    <row r="16" spans="1:45" s="4" customFormat="1" ht="14.25" x14ac:dyDescent="0.2">
      <c r="A16" s="21" t="s">
        <v>28</v>
      </c>
      <c r="B16" s="21" t="s">
        <v>4</v>
      </c>
      <c r="C16" s="21" t="s">
        <v>219</v>
      </c>
      <c r="D16" s="22" t="s">
        <v>9</v>
      </c>
      <c r="E16" s="21" t="s">
        <v>4</v>
      </c>
      <c r="F16" s="21" t="s">
        <v>224</v>
      </c>
      <c r="G16" s="22" t="s">
        <v>9</v>
      </c>
    </row>
    <row r="17" spans="1:19" s="4" customFormat="1" ht="14.25" x14ac:dyDescent="0.2">
      <c r="A17" s="21" t="s">
        <v>29</v>
      </c>
      <c r="B17" s="21" t="s">
        <v>5</v>
      </c>
      <c r="C17" s="21" t="s">
        <v>220</v>
      </c>
      <c r="D17" s="22" t="s">
        <v>8</v>
      </c>
      <c r="E17" s="21" t="s">
        <v>5</v>
      </c>
      <c r="F17" s="21" t="s">
        <v>225</v>
      </c>
      <c r="G17" s="22" t="s">
        <v>8</v>
      </c>
    </row>
    <row r="18" spans="1:19" s="4" customFormat="1" ht="14.25" x14ac:dyDescent="0.2">
      <c r="A18" s="24"/>
      <c r="B18" s="24"/>
      <c r="C18" s="24"/>
      <c r="D18" s="25"/>
      <c r="E18" s="24"/>
      <c r="F18" s="24"/>
      <c r="G18" s="25"/>
    </row>
    <row r="19" spans="1:19" s="4" customFormat="1" x14ac:dyDescent="0.2">
      <c r="A19" s="68" t="s">
        <v>13</v>
      </c>
      <c r="B19" s="68"/>
      <c r="C19" s="68"/>
      <c r="D19" s="68"/>
      <c r="E19" s="68"/>
      <c r="F19" s="68"/>
      <c r="G19" s="68"/>
      <c r="H19" s="88" t="s">
        <v>25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19" s="4" customFormat="1" ht="14.25" x14ac:dyDescent="0.2">
      <c r="A20" s="24"/>
      <c r="B20" s="24"/>
      <c r="C20" s="24"/>
      <c r="D20" s="25"/>
      <c r="E20" s="24"/>
      <c r="F20" s="24"/>
      <c r="G20" s="25"/>
    </row>
    <row r="21" spans="1:19" s="4" customFormat="1" ht="14.25" x14ac:dyDescent="0.2">
      <c r="A21" s="37" t="s">
        <v>26</v>
      </c>
      <c r="B21" s="37" t="s">
        <v>14</v>
      </c>
      <c r="C21" s="18" t="s">
        <v>11</v>
      </c>
      <c r="D21" s="38" t="s">
        <v>10</v>
      </c>
      <c r="E21" s="24"/>
      <c r="F21" s="24"/>
      <c r="G21" s="25"/>
      <c r="I21" s="89" t="s">
        <v>23</v>
      </c>
      <c r="J21" s="90"/>
      <c r="K21" s="41" t="s">
        <v>19</v>
      </c>
      <c r="L21" s="49" t="s">
        <v>31</v>
      </c>
      <c r="M21" s="26"/>
    </row>
    <row r="22" spans="1:19" s="4" customFormat="1" ht="14.25" x14ac:dyDescent="0.2">
      <c r="A22" s="21" t="s">
        <v>28</v>
      </c>
      <c r="B22" s="21" t="s">
        <v>3</v>
      </c>
      <c r="C22" s="21" t="s">
        <v>226</v>
      </c>
      <c r="D22" s="22" t="s">
        <v>9</v>
      </c>
      <c r="E22" s="24"/>
      <c r="F22" s="24"/>
      <c r="G22" s="25"/>
      <c r="I22" s="27" t="s">
        <v>4</v>
      </c>
      <c r="J22" s="28"/>
      <c r="K22" s="42">
        <f xml:space="preserve"> COUNTIF($B$13:$B$17,I22)+COUNTIF($B$22,I22)</f>
        <v>2</v>
      </c>
      <c r="L22" s="45">
        <f>K22/$K$25</f>
        <v>0.33333333333333331</v>
      </c>
      <c r="M22" s="29"/>
    </row>
    <row r="23" spans="1:19" s="4" customFormat="1" ht="14.25" x14ac:dyDescent="0.2">
      <c r="A23" s="9"/>
      <c r="B23" s="9"/>
      <c r="C23" s="9"/>
      <c r="D23" s="30"/>
      <c r="E23" s="9"/>
      <c r="F23" s="9"/>
      <c r="G23" s="30"/>
      <c r="I23" s="27" t="s">
        <v>5</v>
      </c>
      <c r="J23" s="28"/>
      <c r="K23" s="42">
        <f xml:space="preserve"> COUNTIF($B$13:$B$17,I23)+COUNTIF($B$22,I23)</f>
        <v>3</v>
      </c>
      <c r="L23" s="45">
        <f t="shared" ref="L23:L24" si="1">K23/$K$25</f>
        <v>0.5</v>
      </c>
      <c r="M23" s="29"/>
    </row>
    <row r="24" spans="1:19" s="4" customFormat="1" ht="14.25" x14ac:dyDescent="0.2">
      <c r="A24" s="10"/>
      <c r="B24" s="10"/>
      <c r="C24" s="10"/>
      <c r="D24" s="10"/>
      <c r="E24" s="10"/>
      <c r="F24" s="10"/>
      <c r="G24" s="10"/>
      <c r="I24" s="27" t="s">
        <v>3</v>
      </c>
      <c r="J24" s="28"/>
      <c r="K24" s="42">
        <f xml:space="preserve"> COUNTIF($B$13:$B$17,I24)+COUNTIF($B$22,I24)</f>
        <v>1</v>
      </c>
      <c r="L24" s="45">
        <f t="shared" si="1"/>
        <v>0.16666666666666666</v>
      </c>
      <c r="M24" s="29"/>
    </row>
    <row r="25" spans="1:19" s="4" customFormat="1" ht="14.25" x14ac:dyDescent="0.2">
      <c r="A25" s="9"/>
      <c r="B25" s="9"/>
      <c r="C25" s="9"/>
      <c r="D25" s="30"/>
      <c r="E25" s="9"/>
      <c r="F25" s="9"/>
      <c r="G25" s="30"/>
      <c r="I25" s="54" t="s">
        <v>19</v>
      </c>
      <c r="J25" s="55"/>
      <c r="K25" s="31">
        <f>SUM(K22:K24)</f>
        <v>6</v>
      </c>
      <c r="L25" s="46">
        <f>K25/K25</f>
        <v>1</v>
      </c>
      <c r="M25" s="29"/>
    </row>
    <row r="26" spans="1:19" s="4" customFormat="1" x14ac:dyDescent="0.25">
      <c r="A26" s="12"/>
      <c r="D26" s="13"/>
      <c r="E26" s="9"/>
      <c r="F26" s="9"/>
      <c r="G26" s="30"/>
      <c r="I26" s="23" t="s">
        <v>22</v>
      </c>
      <c r="M26" s="32"/>
    </row>
    <row r="27" spans="1:19" s="4" customFormat="1" ht="14.25" x14ac:dyDescent="0.2">
      <c r="A27" s="12"/>
      <c r="D27" s="13"/>
      <c r="E27" s="9"/>
      <c r="F27" s="9"/>
      <c r="G27" s="30"/>
      <c r="I27" s="23"/>
    </row>
    <row r="28" spans="1:19" s="4" customFormat="1" ht="14.25" x14ac:dyDescent="0.2">
      <c r="A28" s="9"/>
      <c r="B28" s="9"/>
      <c r="C28" s="9"/>
      <c r="D28" s="30"/>
      <c r="E28" s="9"/>
      <c r="F28" s="9"/>
      <c r="G28" s="30"/>
    </row>
    <row r="29" spans="1:19" s="4" customFormat="1" ht="14.25" x14ac:dyDescent="0.2">
      <c r="A29" s="9"/>
      <c r="B29" s="9"/>
      <c r="C29" s="9"/>
      <c r="D29" s="30"/>
      <c r="E29" s="9"/>
      <c r="F29" s="9"/>
      <c r="G29" s="30"/>
    </row>
    <row r="30" spans="1:19" s="4" customFormat="1" ht="14.25" x14ac:dyDescent="0.2">
      <c r="A30" s="9"/>
      <c r="B30" s="9"/>
      <c r="C30" s="9"/>
      <c r="D30" s="30"/>
      <c r="E30" s="9"/>
      <c r="F30" s="9"/>
      <c r="G30" s="30"/>
    </row>
    <row r="31" spans="1:19" s="4" customFormat="1" ht="14.25" x14ac:dyDescent="0.2">
      <c r="A31" s="9"/>
      <c r="B31" s="9"/>
      <c r="C31" s="9"/>
      <c r="D31" s="30"/>
      <c r="E31" s="9"/>
      <c r="F31" s="9"/>
      <c r="G31" s="30"/>
    </row>
    <row r="32" spans="1:19" s="4" customFormat="1" ht="14.25" x14ac:dyDescent="0.2">
      <c r="A32" s="33"/>
      <c r="B32" s="33"/>
      <c r="C32" s="33"/>
      <c r="D32" s="30"/>
      <c r="E32" s="33"/>
      <c r="F32" s="33"/>
      <c r="G32" s="34"/>
    </row>
    <row r="33" spans="1:7" s="4" customFormat="1" ht="14.25" x14ac:dyDescent="0.2">
      <c r="A33" s="33"/>
      <c r="B33" s="33"/>
      <c r="C33" s="33"/>
      <c r="D33" s="30"/>
      <c r="E33" s="33"/>
      <c r="F33" s="33"/>
      <c r="G33" s="34"/>
    </row>
    <row r="34" spans="1:7" s="4" customFormat="1" ht="14.25" x14ac:dyDescent="0.2">
      <c r="A34" s="12"/>
      <c r="D34" s="13"/>
      <c r="G34" s="12"/>
    </row>
    <row r="35" spans="1:7" s="4" customFormat="1" ht="14.25" x14ac:dyDescent="0.2">
      <c r="A35" s="12"/>
      <c r="D35" s="13"/>
      <c r="G35" s="12"/>
    </row>
    <row r="36" spans="1:7" s="4" customFormat="1" ht="14.25" x14ac:dyDescent="0.2">
      <c r="A36" s="12"/>
      <c r="D36" s="13"/>
      <c r="G36" s="12"/>
    </row>
    <row r="37" spans="1:7" ht="15" customHeight="1" x14ac:dyDescent="0.25"/>
    <row r="38" spans="1:7" ht="22.5" customHeight="1" x14ac:dyDescent="0.25"/>
  </sheetData>
  <mergeCells count="23"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opLeftCell="A4" zoomScaleNormal="100" workbookViewId="0">
      <selection activeCell="A22" sqref="A22:D22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11.5703125" bestFit="1" customWidth="1"/>
    <col min="12" max="12" width="9.140625" bestFit="1" customWidth="1"/>
    <col min="13" max="13" width="8.28515625" customWidth="1"/>
    <col min="14" max="14" width="6.140625" bestFit="1" customWidth="1"/>
  </cols>
  <sheetData>
    <row r="1" spans="1:45" s="4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4.25" x14ac:dyDescent="0.2">
      <c r="A3" s="67" t="s">
        <v>1</v>
      </c>
      <c r="B3" s="67"/>
      <c r="C3" s="67"/>
      <c r="D3" s="67"/>
      <c r="E3" s="67"/>
      <c r="F3" s="67"/>
      <c r="G3" s="67"/>
      <c r="H3" s="67" t="s">
        <v>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6" t="s">
        <v>60</v>
      </c>
      <c r="B4" s="66"/>
      <c r="C4" s="66"/>
      <c r="D4" s="66"/>
      <c r="E4" s="66"/>
      <c r="F4" s="66"/>
      <c r="G4" s="66"/>
      <c r="H4" s="66" t="s">
        <v>60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7"/>
      <c r="B5" s="8"/>
      <c r="C5" s="8"/>
      <c r="D5" s="7"/>
      <c r="E5" s="8"/>
      <c r="F5" s="8"/>
      <c r="G5" s="7"/>
      <c r="H5" s="7"/>
      <c r="I5" s="8"/>
      <c r="J5" s="8"/>
      <c r="K5" s="8"/>
      <c r="L5" s="8"/>
      <c r="M5" s="8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8"/>
    </row>
    <row r="6" spans="1:45" s="4" customFormat="1" ht="14.25" x14ac:dyDescent="0.2">
      <c r="A6" s="69" t="s">
        <v>51</v>
      </c>
      <c r="B6" s="69"/>
      <c r="C6" s="69"/>
      <c r="D6" s="69"/>
      <c r="E6" s="69"/>
      <c r="F6" s="69"/>
      <c r="G6" s="69"/>
      <c r="H6" s="69" t="s">
        <v>51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5" s="4" customFormat="1" ht="14.25" x14ac:dyDescent="0.2">
      <c r="A7" s="11"/>
      <c r="B7" s="10"/>
      <c r="C7" s="10"/>
      <c r="D7" s="11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45" s="4" customFormat="1" x14ac:dyDescent="0.25">
      <c r="A8" s="68" t="s">
        <v>12</v>
      </c>
      <c r="B8" s="68"/>
      <c r="C8" s="68"/>
      <c r="D8" s="68"/>
      <c r="E8" s="68"/>
      <c r="F8" s="68"/>
      <c r="G8" s="68"/>
      <c r="H8" s="79" t="s">
        <v>24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45" s="4" customFormat="1" ht="14.25" x14ac:dyDescent="0.2">
      <c r="A9" s="12"/>
      <c r="B9" s="82" t="s">
        <v>107</v>
      </c>
      <c r="C9" s="82"/>
      <c r="D9" s="13"/>
      <c r="G9" s="12"/>
      <c r="H9" s="14"/>
      <c r="I9" s="15"/>
      <c r="K9" s="15" t="s">
        <v>17</v>
      </c>
      <c r="M9" s="15" t="s">
        <v>18</v>
      </c>
      <c r="N9" s="1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</row>
    <row r="10" spans="1:45" s="4" customFormat="1" ht="14.25" x14ac:dyDescent="0.2">
      <c r="A10" s="12"/>
      <c r="B10" s="83"/>
      <c r="C10" s="83"/>
      <c r="D10" s="13"/>
      <c r="G10" s="12"/>
      <c r="H10" s="14"/>
      <c r="I10" s="84" t="s">
        <v>16</v>
      </c>
      <c r="J10" s="85" t="s">
        <v>17</v>
      </c>
      <c r="K10" s="85"/>
      <c r="L10" s="85" t="s">
        <v>18</v>
      </c>
      <c r="M10" s="85"/>
      <c r="N10" s="86" t="s">
        <v>19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6"/>
      <c r="AM10" s="16"/>
      <c r="AN10" s="16"/>
      <c r="AO10" s="16"/>
      <c r="AP10" s="16"/>
      <c r="AQ10" s="16"/>
      <c r="AR10" s="16"/>
      <c r="AS10" s="16"/>
    </row>
    <row r="11" spans="1:45" s="4" customFormat="1" ht="14.25" x14ac:dyDescent="0.2">
      <c r="A11" s="65" t="s">
        <v>26</v>
      </c>
      <c r="B11" s="70" t="s">
        <v>6</v>
      </c>
      <c r="C11" s="70"/>
      <c r="D11" s="70"/>
      <c r="E11" s="70" t="s">
        <v>7</v>
      </c>
      <c r="F11" s="70"/>
      <c r="G11" s="70"/>
      <c r="I11" s="74"/>
      <c r="J11" s="40" t="s">
        <v>30</v>
      </c>
      <c r="K11" s="40" t="s">
        <v>31</v>
      </c>
      <c r="L11" s="40" t="s">
        <v>30</v>
      </c>
      <c r="M11" s="40" t="s">
        <v>31</v>
      </c>
      <c r="N11" s="87"/>
    </row>
    <row r="12" spans="1:45" s="4" customFormat="1" ht="14.25" x14ac:dyDescent="0.2">
      <c r="A12" s="65"/>
      <c r="B12" s="18" t="s">
        <v>15</v>
      </c>
      <c r="C12" s="18" t="s">
        <v>11</v>
      </c>
      <c r="D12" s="19" t="s">
        <v>10</v>
      </c>
      <c r="E12" s="18" t="s">
        <v>15</v>
      </c>
      <c r="F12" s="18" t="s">
        <v>11</v>
      </c>
      <c r="G12" s="19" t="s">
        <v>10</v>
      </c>
      <c r="I12" s="20" t="s">
        <v>20</v>
      </c>
      <c r="J12" s="20">
        <f>COUNTIF(D13:D17,"H")</f>
        <v>2</v>
      </c>
      <c r="K12" s="43">
        <f>J12/$N12</f>
        <v>0.4</v>
      </c>
      <c r="L12" s="20">
        <f>COUNTIF(D13:D17,"M")</f>
        <v>3</v>
      </c>
      <c r="M12" s="43">
        <f>L12/$N12</f>
        <v>0.6</v>
      </c>
      <c r="N12" s="20">
        <f>SUM(J12,L12)</f>
        <v>5</v>
      </c>
    </row>
    <row r="13" spans="1:45" s="4" customFormat="1" ht="14.25" x14ac:dyDescent="0.2">
      <c r="A13" s="21" t="s">
        <v>27</v>
      </c>
      <c r="B13" s="21" t="s">
        <v>4</v>
      </c>
      <c r="C13" s="21" t="s">
        <v>228</v>
      </c>
      <c r="D13" s="22" t="s">
        <v>9</v>
      </c>
      <c r="E13" s="21" t="s">
        <v>4</v>
      </c>
      <c r="F13" s="21" t="s">
        <v>233</v>
      </c>
      <c r="G13" s="22" t="s">
        <v>9</v>
      </c>
      <c r="I13" s="20" t="s">
        <v>21</v>
      </c>
      <c r="J13" s="20">
        <f>COUNTIF(D22,"H")</f>
        <v>1</v>
      </c>
      <c r="K13" s="43">
        <f>J13/$N13</f>
        <v>1</v>
      </c>
      <c r="L13" s="20">
        <f>COUNTIF(D22,"M")</f>
        <v>0</v>
      </c>
      <c r="M13" s="43">
        <f>L13/$N13</f>
        <v>0</v>
      </c>
      <c r="N13" s="20">
        <f>SUM(J13,L13)</f>
        <v>1</v>
      </c>
    </row>
    <row r="14" spans="1:45" s="4" customFormat="1" ht="14.25" x14ac:dyDescent="0.2">
      <c r="A14" s="21" t="s">
        <v>28</v>
      </c>
      <c r="B14" s="21" t="s">
        <v>4</v>
      </c>
      <c r="C14" s="21" t="s">
        <v>229</v>
      </c>
      <c r="D14" s="22" t="s">
        <v>8</v>
      </c>
      <c r="E14" s="21" t="s">
        <v>4</v>
      </c>
      <c r="F14" s="21" t="s">
        <v>234</v>
      </c>
      <c r="G14" s="22" t="s">
        <v>8</v>
      </c>
      <c r="I14" s="17" t="s">
        <v>19</v>
      </c>
      <c r="J14" s="17">
        <f>SUM(J12:J13)</f>
        <v>3</v>
      </c>
      <c r="K14" s="44">
        <f>J14/N14</f>
        <v>0.5</v>
      </c>
      <c r="L14" s="17">
        <f t="shared" ref="L14:N14" si="0">SUM(L12:L13)</f>
        <v>3</v>
      </c>
      <c r="M14" s="44">
        <f>L14/N14</f>
        <v>0.5</v>
      </c>
      <c r="N14" s="17">
        <f t="shared" si="0"/>
        <v>6</v>
      </c>
    </row>
    <row r="15" spans="1:45" s="4" customFormat="1" ht="14.25" x14ac:dyDescent="0.2">
      <c r="A15" s="21" t="s">
        <v>28</v>
      </c>
      <c r="B15" s="21" t="s">
        <v>5</v>
      </c>
      <c r="C15" s="21" t="s">
        <v>230</v>
      </c>
      <c r="D15" s="22" t="s">
        <v>9</v>
      </c>
      <c r="E15" s="21" t="s">
        <v>5</v>
      </c>
      <c r="F15" s="21" t="s">
        <v>235</v>
      </c>
      <c r="G15" s="22" t="s">
        <v>9</v>
      </c>
      <c r="I15" s="23" t="s">
        <v>22</v>
      </c>
    </row>
    <row r="16" spans="1:45" s="4" customFormat="1" ht="14.25" x14ac:dyDescent="0.2">
      <c r="A16" s="21" t="s">
        <v>28</v>
      </c>
      <c r="B16" s="21" t="s">
        <v>5</v>
      </c>
      <c r="C16" s="21" t="s">
        <v>231</v>
      </c>
      <c r="D16" s="22" t="s">
        <v>8</v>
      </c>
      <c r="E16" s="21" t="s">
        <v>5</v>
      </c>
      <c r="F16" s="21" t="s">
        <v>236</v>
      </c>
      <c r="G16" s="22" t="s">
        <v>9</v>
      </c>
    </row>
    <row r="17" spans="1:19" s="4" customFormat="1" ht="14.25" x14ac:dyDescent="0.2">
      <c r="A17" s="21" t="s">
        <v>29</v>
      </c>
      <c r="B17" s="21" t="s">
        <v>4</v>
      </c>
      <c r="C17" s="21" t="s">
        <v>232</v>
      </c>
      <c r="D17" s="22" t="s">
        <v>9</v>
      </c>
      <c r="E17" s="21" t="s">
        <v>4</v>
      </c>
      <c r="F17" s="21" t="s">
        <v>237</v>
      </c>
      <c r="G17" s="22" t="s">
        <v>9</v>
      </c>
    </row>
    <row r="18" spans="1:19" s="4" customFormat="1" ht="14.25" x14ac:dyDescent="0.2">
      <c r="A18" s="24"/>
      <c r="B18" s="24"/>
      <c r="C18" s="24"/>
      <c r="D18" s="25"/>
      <c r="E18" s="24"/>
      <c r="F18" s="24"/>
      <c r="G18" s="25"/>
    </row>
    <row r="19" spans="1:19" s="4" customFormat="1" x14ac:dyDescent="0.2">
      <c r="A19" s="68" t="s">
        <v>13</v>
      </c>
      <c r="B19" s="68"/>
      <c r="C19" s="68"/>
      <c r="D19" s="68"/>
      <c r="E19" s="68"/>
      <c r="F19" s="68"/>
      <c r="G19" s="68"/>
      <c r="H19" s="88" t="s">
        <v>25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19" s="4" customFormat="1" ht="14.25" x14ac:dyDescent="0.2">
      <c r="A20" s="24"/>
      <c r="B20" s="24"/>
      <c r="C20" s="24"/>
      <c r="D20" s="25"/>
      <c r="E20" s="24"/>
      <c r="F20" s="24"/>
      <c r="G20" s="25"/>
    </row>
    <row r="21" spans="1:19" s="4" customFormat="1" ht="14.25" x14ac:dyDescent="0.2">
      <c r="A21" s="37" t="s">
        <v>26</v>
      </c>
      <c r="B21" s="37" t="s">
        <v>14</v>
      </c>
      <c r="C21" s="18" t="s">
        <v>11</v>
      </c>
      <c r="D21" s="38" t="s">
        <v>10</v>
      </c>
      <c r="E21" s="24"/>
      <c r="F21" s="24"/>
      <c r="G21" s="25"/>
      <c r="I21" s="89" t="s">
        <v>23</v>
      </c>
      <c r="J21" s="90"/>
      <c r="K21" s="41" t="s">
        <v>19</v>
      </c>
      <c r="L21" s="49" t="s">
        <v>31</v>
      </c>
      <c r="M21" s="26"/>
    </row>
    <row r="22" spans="1:19" s="4" customFormat="1" ht="14.25" x14ac:dyDescent="0.2">
      <c r="A22" s="21" t="s">
        <v>28</v>
      </c>
      <c r="B22" s="21" t="s">
        <v>3</v>
      </c>
      <c r="C22" s="21" t="s">
        <v>227</v>
      </c>
      <c r="D22" s="22" t="s">
        <v>8</v>
      </c>
      <c r="E22" s="24"/>
      <c r="F22" s="24"/>
      <c r="G22" s="25"/>
      <c r="I22" s="27" t="s">
        <v>4</v>
      </c>
      <c r="J22" s="28"/>
      <c r="K22" s="42">
        <f xml:space="preserve"> COUNTIF($B$13:$B$17,I22)+COUNTIF($B$22,I22)</f>
        <v>3</v>
      </c>
      <c r="L22" s="45">
        <f>K22/$K$25</f>
        <v>0.5</v>
      </c>
      <c r="M22" s="29"/>
    </row>
    <row r="23" spans="1:19" s="4" customFormat="1" ht="14.25" x14ac:dyDescent="0.2">
      <c r="A23" s="9"/>
      <c r="B23" s="9"/>
      <c r="C23" s="9"/>
      <c r="D23" s="30"/>
      <c r="E23" s="9"/>
      <c r="F23" s="9"/>
      <c r="G23" s="30"/>
      <c r="I23" s="27" t="s">
        <v>5</v>
      </c>
      <c r="J23" s="28"/>
      <c r="K23" s="42">
        <f xml:space="preserve"> COUNTIF($B$13:$B$17,I23)+COUNTIF($B$22,I23)</f>
        <v>2</v>
      </c>
      <c r="L23" s="45">
        <f t="shared" ref="L23:L24" si="1">K23/$K$25</f>
        <v>0.33333333333333331</v>
      </c>
      <c r="M23" s="29"/>
    </row>
    <row r="24" spans="1:19" s="4" customFormat="1" ht="14.25" x14ac:dyDescent="0.2">
      <c r="A24" s="10"/>
      <c r="B24" s="10"/>
      <c r="C24" s="10"/>
      <c r="D24" s="10"/>
      <c r="E24" s="10"/>
      <c r="F24" s="10"/>
      <c r="G24" s="10"/>
      <c r="I24" s="27" t="s">
        <v>3</v>
      </c>
      <c r="J24" s="28"/>
      <c r="K24" s="42">
        <f xml:space="preserve"> COUNTIF($B$13:$B$17,I24)+COUNTIF($B$22,I24)</f>
        <v>1</v>
      </c>
      <c r="L24" s="45">
        <f t="shared" si="1"/>
        <v>0.16666666666666666</v>
      </c>
      <c r="M24" s="29"/>
    </row>
    <row r="25" spans="1:19" s="4" customFormat="1" ht="14.25" x14ac:dyDescent="0.2">
      <c r="A25" s="9"/>
      <c r="B25" s="9"/>
      <c r="C25" s="9"/>
      <c r="D25" s="30"/>
      <c r="E25" s="9"/>
      <c r="F25" s="9"/>
      <c r="G25" s="30"/>
      <c r="I25" s="54" t="s">
        <v>19</v>
      </c>
      <c r="J25" s="55"/>
      <c r="K25" s="31">
        <f>SUM(K22:K24)</f>
        <v>6</v>
      </c>
      <c r="L25" s="46">
        <f>K25/K25</f>
        <v>1</v>
      </c>
      <c r="M25" s="29"/>
    </row>
    <row r="26" spans="1:19" s="4" customFormat="1" x14ac:dyDescent="0.25">
      <c r="A26" s="12"/>
      <c r="D26" s="13"/>
      <c r="E26" s="9"/>
      <c r="F26" s="9"/>
      <c r="G26" s="30"/>
      <c r="I26" s="23" t="s">
        <v>22</v>
      </c>
      <c r="M26" s="32"/>
    </row>
    <row r="27" spans="1:19" s="4" customFormat="1" ht="14.25" x14ac:dyDescent="0.2">
      <c r="A27" s="12"/>
      <c r="D27" s="13"/>
      <c r="E27" s="9"/>
      <c r="F27" s="9"/>
      <c r="G27" s="30"/>
      <c r="I27" s="23"/>
    </row>
    <row r="28" spans="1:19" s="4" customFormat="1" ht="14.25" x14ac:dyDescent="0.2">
      <c r="A28" s="9"/>
      <c r="B28" s="9"/>
      <c r="C28" s="9"/>
      <c r="D28" s="30"/>
      <c r="E28" s="9"/>
      <c r="F28" s="9"/>
      <c r="G28" s="30"/>
    </row>
    <row r="29" spans="1:19" s="4" customFormat="1" ht="14.25" x14ac:dyDescent="0.2">
      <c r="A29" s="9"/>
      <c r="B29" s="9"/>
      <c r="C29" s="9"/>
      <c r="D29" s="30"/>
      <c r="E29" s="9"/>
      <c r="F29" s="9"/>
      <c r="G29" s="30"/>
    </row>
    <row r="30" spans="1:19" s="4" customFormat="1" ht="14.25" x14ac:dyDescent="0.2">
      <c r="A30" s="9"/>
      <c r="B30" s="9"/>
      <c r="C30" s="9"/>
      <c r="D30" s="30"/>
      <c r="E30" s="9"/>
      <c r="F30" s="9"/>
      <c r="G30" s="30"/>
    </row>
    <row r="31" spans="1:19" s="4" customFormat="1" ht="14.25" x14ac:dyDescent="0.2">
      <c r="A31" s="9"/>
      <c r="B31" s="9"/>
      <c r="C31" s="9"/>
      <c r="D31" s="30"/>
      <c r="E31" s="9"/>
      <c r="F31" s="9"/>
      <c r="G31" s="30"/>
    </row>
    <row r="32" spans="1:19" s="4" customFormat="1" ht="14.25" x14ac:dyDescent="0.2">
      <c r="A32" s="33"/>
      <c r="B32" s="33"/>
      <c r="C32" s="33"/>
      <c r="D32" s="30"/>
      <c r="E32" s="33"/>
      <c r="F32" s="33"/>
      <c r="G32" s="34"/>
    </row>
    <row r="33" spans="1:7" s="4" customFormat="1" ht="14.25" x14ac:dyDescent="0.2">
      <c r="A33" s="33"/>
      <c r="B33" s="33"/>
      <c r="C33" s="33"/>
      <c r="D33" s="30"/>
      <c r="E33" s="33"/>
      <c r="F33" s="33"/>
      <c r="G33" s="34"/>
    </row>
    <row r="34" spans="1:7" s="4" customFormat="1" ht="14.25" x14ac:dyDescent="0.2">
      <c r="A34" s="12"/>
      <c r="D34" s="13"/>
      <c r="G34" s="12"/>
    </row>
    <row r="35" spans="1:7" s="4" customFormat="1" ht="14.25" x14ac:dyDescent="0.2">
      <c r="A35" s="12"/>
      <c r="D35" s="13"/>
      <c r="G35" s="12"/>
    </row>
    <row r="36" spans="1:7" s="4" customFormat="1" ht="14.25" x14ac:dyDescent="0.2">
      <c r="A36" s="12"/>
      <c r="D36" s="13"/>
      <c r="G36" s="12"/>
    </row>
    <row r="37" spans="1:7" ht="15" customHeight="1" x14ac:dyDescent="0.25"/>
    <row r="38" spans="1:7" ht="22.5" customHeight="1" x14ac:dyDescent="0.25"/>
  </sheetData>
  <mergeCells count="23"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zoomScaleNormal="100" workbookViewId="0">
      <selection activeCell="A22" sqref="A22:D22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8.710937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4.25" x14ac:dyDescent="0.2">
      <c r="A3" s="67" t="s">
        <v>1</v>
      </c>
      <c r="B3" s="67"/>
      <c r="C3" s="67"/>
      <c r="D3" s="67"/>
      <c r="E3" s="67"/>
      <c r="F3" s="67"/>
      <c r="G3" s="67"/>
      <c r="H3" s="67" t="s">
        <v>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6" t="s">
        <v>60</v>
      </c>
      <c r="B4" s="66"/>
      <c r="C4" s="66"/>
      <c r="D4" s="66"/>
      <c r="E4" s="66"/>
      <c r="F4" s="66"/>
      <c r="G4" s="66"/>
      <c r="H4" s="66" t="s">
        <v>60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7"/>
      <c r="B5" s="8"/>
      <c r="C5" s="8"/>
      <c r="D5" s="7"/>
      <c r="E5" s="8"/>
      <c r="F5" s="8"/>
      <c r="G5" s="7"/>
      <c r="H5" s="7"/>
      <c r="I5" s="8"/>
      <c r="J5" s="8"/>
      <c r="K5" s="8"/>
      <c r="L5" s="8"/>
      <c r="M5" s="8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8"/>
    </row>
    <row r="6" spans="1:45" s="4" customFormat="1" ht="14.25" x14ac:dyDescent="0.2">
      <c r="A6" s="69" t="s">
        <v>52</v>
      </c>
      <c r="B6" s="69"/>
      <c r="C6" s="69"/>
      <c r="D6" s="69"/>
      <c r="E6" s="69"/>
      <c r="F6" s="69"/>
      <c r="G6" s="69"/>
      <c r="H6" s="69" t="s">
        <v>52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5" s="4" customFormat="1" ht="14.25" x14ac:dyDescent="0.2">
      <c r="A7" s="11"/>
      <c r="B7" s="10"/>
      <c r="C7" s="10"/>
      <c r="D7" s="11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45" s="4" customFormat="1" x14ac:dyDescent="0.25">
      <c r="A8" s="68" t="s">
        <v>12</v>
      </c>
      <c r="B8" s="68"/>
      <c r="C8" s="68"/>
      <c r="D8" s="68"/>
      <c r="E8" s="68"/>
      <c r="F8" s="68"/>
      <c r="G8" s="68"/>
      <c r="H8" s="79" t="s">
        <v>24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45" s="4" customFormat="1" ht="14.25" x14ac:dyDescent="0.2">
      <c r="A9" s="12"/>
      <c r="B9" s="82" t="s">
        <v>107</v>
      </c>
      <c r="C9" s="82"/>
      <c r="D9" s="13"/>
      <c r="G9" s="12"/>
      <c r="H9" s="14"/>
      <c r="I9" s="15"/>
      <c r="K9" s="15" t="s">
        <v>17</v>
      </c>
      <c r="M9" s="15" t="s">
        <v>18</v>
      </c>
      <c r="N9" s="1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</row>
    <row r="10" spans="1:45" s="4" customFormat="1" ht="14.25" x14ac:dyDescent="0.2">
      <c r="A10" s="12"/>
      <c r="B10" s="83"/>
      <c r="C10" s="83"/>
      <c r="D10" s="13"/>
      <c r="G10" s="12"/>
      <c r="H10" s="14"/>
      <c r="I10" s="84" t="s">
        <v>16</v>
      </c>
      <c r="J10" s="85" t="s">
        <v>17</v>
      </c>
      <c r="K10" s="85"/>
      <c r="L10" s="85" t="s">
        <v>18</v>
      </c>
      <c r="M10" s="85"/>
      <c r="N10" s="86" t="s">
        <v>19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6"/>
      <c r="AM10" s="16"/>
      <c r="AN10" s="16"/>
      <c r="AO10" s="16"/>
      <c r="AP10" s="16"/>
      <c r="AQ10" s="16"/>
      <c r="AR10" s="16"/>
      <c r="AS10" s="16"/>
    </row>
    <row r="11" spans="1:45" s="4" customFormat="1" ht="14.25" x14ac:dyDescent="0.2">
      <c r="A11" s="65" t="s">
        <v>26</v>
      </c>
      <c r="B11" s="70" t="s">
        <v>6</v>
      </c>
      <c r="C11" s="70"/>
      <c r="D11" s="70"/>
      <c r="E11" s="70" t="s">
        <v>7</v>
      </c>
      <c r="F11" s="70"/>
      <c r="G11" s="70"/>
      <c r="I11" s="74"/>
      <c r="J11" s="40" t="s">
        <v>30</v>
      </c>
      <c r="K11" s="40" t="s">
        <v>31</v>
      </c>
      <c r="L11" s="40" t="s">
        <v>30</v>
      </c>
      <c r="M11" s="40" t="s">
        <v>31</v>
      </c>
      <c r="N11" s="87"/>
    </row>
    <row r="12" spans="1:45" s="4" customFormat="1" ht="14.25" x14ac:dyDescent="0.2">
      <c r="A12" s="65"/>
      <c r="B12" s="18" t="s">
        <v>15</v>
      </c>
      <c r="C12" s="18" t="s">
        <v>11</v>
      </c>
      <c r="D12" s="19" t="s">
        <v>10</v>
      </c>
      <c r="E12" s="18" t="s">
        <v>15</v>
      </c>
      <c r="F12" s="18" t="s">
        <v>11</v>
      </c>
      <c r="G12" s="19" t="s">
        <v>10</v>
      </c>
      <c r="I12" s="20" t="s">
        <v>20</v>
      </c>
      <c r="J12" s="20">
        <f>COUNTIF(D13:D17,"H")</f>
        <v>2</v>
      </c>
      <c r="K12" s="43">
        <f>J12/$N12</f>
        <v>0.4</v>
      </c>
      <c r="L12" s="20">
        <f>COUNTIF(D13:D17,"M")</f>
        <v>3</v>
      </c>
      <c r="M12" s="43">
        <f>L12/$N12</f>
        <v>0.6</v>
      </c>
      <c r="N12" s="20">
        <f>SUM(J12,L12)</f>
        <v>5</v>
      </c>
    </row>
    <row r="13" spans="1:45" s="4" customFormat="1" ht="14.25" x14ac:dyDescent="0.2">
      <c r="A13" s="21" t="s">
        <v>27</v>
      </c>
      <c r="B13" s="21" t="s">
        <v>5</v>
      </c>
      <c r="C13" s="21" t="s">
        <v>239</v>
      </c>
      <c r="D13" s="22" t="s">
        <v>9</v>
      </c>
      <c r="E13" s="21" t="s">
        <v>5</v>
      </c>
      <c r="F13" s="21" t="s">
        <v>244</v>
      </c>
      <c r="G13" s="22" t="s">
        <v>9</v>
      </c>
      <c r="I13" s="20" t="s">
        <v>21</v>
      </c>
      <c r="J13" s="20">
        <f>COUNTIF(D22,"H")</f>
        <v>0</v>
      </c>
      <c r="K13" s="43">
        <f>J13/$N13</f>
        <v>0</v>
      </c>
      <c r="L13" s="20">
        <f>COUNTIF(D22,"M")</f>
        <v>1</v>
      </c>
      <c r="M13" s="43">
        <f>L13/$N13</f>
        <v>1</v>
      </c>
      <c r="N13" s="20">
        <f>SUM(J13,L13)</f>
        <v>1</v>
      </c>
    </row>
    <row r="14" spans="1:45" s="4" customFormat="1" ht="14.25" x14ac:dyDescent="0.2">
      <c r="A14" s="21" t="s">
        <v>28</v>
      </c>
      <c r="B14" s="21" t="s">
        <v>5</v>
      </c>
      <c r="C14" s="21" t="s">
        <v>240</v>
      </c>
      <c r="D14" s="22" t="s">
        <v>8</v>
      </c>
      <c r="E14" s="21" t="s">
        <v>5</v>
      </c>
      <c r="F14" s="21" t="s">
        <v>245</v>
      </c>
      <c r="G14" s="22" t="s">
        <v>8</v>
      </c>
      <c r="I14" s="17" t="s">
        <v>19</v>
      </c>
      <c r="J14" s="17">
        <f>SUM(J12:J13)</f>
        <v>2</v>
      </c>
      <c r="K14" s="44">
        <f>J14/N14</f>
        <v>0.33333333333333331</v>
      </c>
      <c r="L14" s="17">
        <f t="shared" ref="L14:N14" si="0">SUM(L12:L13)</f>
        <v>4</v>
      </c>
      <c r="M14" s="44">
        <f>L14/N14</f>
        <v>0.66666666666666663</v>
      </c>
      <c r="N14" s="17">
        <f t="shared" si="0"/>
        <v>6</v>
      </c>
    </row>
    <row r="15" spans="1:45" s="4" customFormat="1" ht="14.25" x14ac:dyDescent="0.2">
      <c r="A15" s="21" t="s">
        <v>28</v>
      </c>
      <c r="B15" s="21" t="s">
        <v>4</v>
      </c>
      <c r="C15" s="21" t="s">
        <v>241</v>
      </c>
      <c r="D15" s="22" t="s">
        <v>9</v>
      </c>
      <c r="E15" s="21" t="s">
        <v>4</v>
      </c>
      <c r="F15" s="21" t="s">
        <v>246</v>
      </c>
      <c r="G15" s="22" t="s">
        <v>9</v>
      </c>
      <c r="I15" s="23" t="s">
        <v>22</v>
      </c>
    </row>
    <row r="16" spans="1:45" s="4" customFormat="1" ht="14.25" x14ac:dyDescent="0.2">
      <c r="A16" s="21" t="s">
        <v>28</v>
      </c>
      <c r="B16" s="21" t="s">
        <v>32</v>
      </c>
      <c r="C16" s="21" t="s">
        <v>242</v>
      </c>
      <c r="D16" s="22" t="s">
        <v>8</v>
      </c>
      <c r="E16" s="21" t="s">
        <v>32</v>
      </c>
      <c r="F16" s="21" t="s">
        <v>247</v>
      </c>
      <c r="G16" s="22" t="s">
        <v>8</v>
      </c>
    </row>
    <row r="17" spans="1:19" s="4" customFormat="1" ht="14.25" x14ac:dyDescent="0.2">
      <c r="A17" s="21" t="s">
        <v>29</v>
      </c>
      <c r="B17" s="21" t="s">
        <v>5</v>
      </c>
      <c r="C17" s="21" t="s">
        <v>243</v>
      </c>
      <c r="D17" s="22" t="s">
        <v>9</v>
      </c>
      <c r="E17" s="21" t="s">
        <v>5</v>
      </c>
      <c r="F17" s="21" t="s">
        <v>248</v>
      </c>
      <c r="G17" s="22" t="s">
        <v>9</v>
      </c>
    </row>
    <row r="18" spans="1:19" s="4" customFormat="1" ht="14.25" x14ac:dyDescent="0.2">
      <c r="A18" s="24"/>
      <c r="B18" s="24"/>
      <c r="C18" s="24"/>
      <c r="D18" s="25"/>
      <c r="E18" s="24"/>
      <c r="F18" s="24"/>
      <c r="G18" s="25"/>
    </row>
    <row r="19" spans="1:19" s="4" customFormat="1" x14ac:dyDescent="0.2">
      <c r="A19" s="68" t="s">
        <v>13</v>
      </c>
      <c r="B19" s="68"/>
      <c r="C19" s="68"/>
      <c r="D19" s="68"/>
      <c r="E19" s="68"/>
      <c r="F19" s="68"/>
      <c r="G19" s="68"/>
      <c r="H19" s="88" t="s">
        <v>25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19" s="4" customFormat="1" ht="14.25" x14ac:dyDescent="0.2">
      <c r="A20" s="24"/>
      <c r="B20" s="24"/>
      <c r="C20" s="24"/>
      <c r="D20" s="25"/>
      <c r="E20" s="24"/>
      <c r="F20" s="24"/>
      <c r="G20" s="25"/>
    </row>
    <row r="21" spans="1:19" s="4" customFormat="1" ht="14.25" x14ac:dyDescent="0.2">
      <c r="A21" s="37" t="s">
        <v>26</v>
      </c>
      <c r="B21" s="37" t="s">
        <v>14</v>
      </c>
      <c r="C21" s="18" t="s">
        <v>11</v>
      </c>
      <c r="D21" s="38" t="s">
        <v>10</v>
      </c>
      <c r="E21" s="24"/>
      <c r="F21" s="24"/>
      <c r="G21" s="25"/>
      <c r="I21" s="89" t="s">
        <v>23</v>
      </c>
      <c r="J21" s="90"/>
      <c r="K21" s="41" t="s">
        <v>19</v>
      </c>
      <c r="L21" s="49" t="s">
        <v>31</v>
      </c>
      <c r="M21" s="26"/>
    </row>
    <row r="22" spans="1:19" s="4" customFormat="1" ht="14.25" x14ac:dyDescent="0.2">
      <c r="A22" s="21" t="s">
        <v>28</v>
      </c>
      <c r="B22" s="21" t="s">
        <v>3</v>
      </c>
      <c r="C22" s="21" t="s">
        <v>238</v>
      </c>
      <c r="D22" s="22" t="s">
        <v>9</v>
      </c>
      <c r="E22" s="24"/>
      <c r="F22" s="24"/>
      <c r="G22" s="25"/>
      <c r="I22" s="27" t="s">
        <v>4</v>
      </c>
      <c r="J22" s="28"/>
      <c r="K22" s="42">
        <f xml:space="preserve"> COUNTIF($B$13:$B$17,I22)+COUNTIF($B$22,I22)</f>
        <v>1</v>
      </c>
      <c r="L22" s="45">
        <f>K22/$K$26</f>
        <v>0.16666666666666666</v>
      </c>
      <c r="M22" s="29"/>
    </row>
    <row r="23" spans="1:19" s="4" customFormat="1" ht="14.25" x14ac:dyDescent="0.2">
      <c r="A23" s="9"/>
      <c r="B23" s="9"/>
      <c r="C23" s="9"/>
      <c r="D23" s="30"/>
      <c r="E23" s="9"/>
      <c r="F23" s="9"/>
      <c r="G23" s="30"/>
      <c r="I23" s="27" t="s">
        <v>5</v>
      </c>
      <c r="J23" s="28"/>
      <c r="K23" s="42">
        <f xml:space="preserve"> COUNTIF($B$13:$B$17,I23)+COUNTIF($B$22,I23)</f>
        <v>3</v>
      </c>
      <c r="L23" s="45">
        <f>K23/$K$26</f>
        <v>0.5</v>
      </c>
      <c r="M23" s="29"/>
    </row>
    <row r="24" spans="1:19" s="4" customFormat="1" ht="14.25" x14ac:dyDescent="0.2">
      <c r="A24" s="10"/>
      <c r="B24" s="10"/>
      <c r="C24" s="10"/>
      <c r="D24" s="10"/>
      <c r="E24" s="10"/>
      <c r="F24" s="10"/>
      <c r="G24" s="10"/>
      <c r="I24" s="27" t="s">
        <v>32</v>
      </c>
      <c r="J24" s="28"/>
      <c r="K24" s="42">
        <f xml:space="preserve"> COUNTIF($B$13:$B$17,I24)+COUNTIF($B$22,I24)</f>
        <v>1</v>
      </c>
      <c r="L24" s="45">
        <f>K24/$K$26</f>
        <v>0.16666666666666666</v>
      </c>
      <c r="M24" s="29"/>
    </row>
    <row r="25" spans="1:19" s="4" customFormat="1" ht="14.25" x14ac:dyDescent="0.2">
      <c r="A25" s="9"/>
      <c r="B25" s="9"/>
      <c r="C25" s="9"/>
      <c r="D25" s="30"/>
      <c r="E25" s="9"/>
      <c r="F25" s="9"/>
      <c r="G25" s="30"/>
      <c r="I25" s="27" t="s">
        <v>3</v>
      </c>
      <c r="J25" s="28"/>
      <c r="K25" s="42">
        <f xml:space="preserve"> COUNTIF($B$13:$B$17,I25)+COUNTIF($B$22,I25)</f>
        <v>1</v>
      </c>
      <c r="L25" s="45">
        <f>K25/$K$26</f>
        <v>0.16666666666666666</v>
      </c>
      <c r="M25" s="29"/>
    </row>
    <row r="26" spans="1:19" s="4" customFormat="1" x14ac:dyDescent="0.25">
      <c r="A26" s="12"/>
      <c r="D26" s="13"/>
      <c r="E26" s="9"/>
      <c r="F26" s="9"/>
      <c r="G26" s="30"/>
      <c r="I26" s="35" t="s">
        <v>19</v>
      </c>
      <c r="J26" s="36"/>
      <c r="K26" s="31">
        <f>SUM(K22:K25)</f>
        <v>6</v>
      </c>
      <c r="L26" s="46">
        <f>K26/K26</f>
        <v>1</v>
      </c>
      <c r="M26" s="32"/>
    </row>
    <row r="27" spans="1:19" s="4" customFormat="1" ht="14.25" x14ac:dyDescent="0.2">
      <c r="A27" s="12"/>
      <c r="D27" s="13"/>
      <c r="E27" s="9"/>
      <c r="F27" s="9"/>
      <c r="G27" s="30"/>
      <c r="I27" s="23" t="s">
        <v>22</v>
      </c>
    </row>
    <row r="28" spans="1:19" s="4" customFormat="1" ht="14.25" x14ac:dyDescent="0.2">
      <c r="A28" s="9"/>
      <c r="B28" s="9"/>
      <c r="C28" s="9"/>
      <c r="D28" s="30"/>
      <c r="E28" s="9"/>
      <c r="F28" s="9"/>
      <c r="G28" s="30"/>
    </row>
    <row r="29" spans="1:19" s="4" customFormat="1" ht="14.25" x14ac:dyDescent="0.2">
      <c r="A29" s="9"/>
      <c r="B29" s="9"/>
      <c r="C29" s="9"/>
      <c r="D29" s="30"/>
      <c r="E29" s="9"/>
      <c r="F29" s="9"/>
      <c r="G29" s="30"/>
    </row>
    <row r="30" spans="1:19" s="4" customFormat="1" ht="14.25" x14ac:dyDescent="0.2">
      <c r="A30" s="9"/>
      <c r="B30" s="9"/>
      <c r="C30" s="9"/>
      <c r="D30" s="30"/>
      <c r="E30" s="9"/>
      <c r="F30" s="9"/>
      <c r="G30" s="30"/>
    </row>
    <row r="31" spans="1:19" s="4" customFormat="1" ht="14.25" x14ac:dyDescent="0.2">
      <c r="A31" s="9"/>
      <c r="B31" s="9"/>
      <c r="C31" s="9"/>
      <c r="D31" s="30"/>
      <c r="E31" s="9"/>
      <c r="F31" s="9"/>
      <c r="G31" s="30"/>
    </row>
    <row r="32" spans="1:19" s="4" customFormat="1" ht="14.25" x14ac:dyDescent="0.2">
      <c r="A32" s="33"/>
      <c r="B32" s="33"/>
      <c r="C32" s="33"/>
      <c r="D32" s="30"/>
      <c r="E32" s="33"/>
      <c r="F32" s="33"/>
      <c r="G32" s="34"/>
    </row>
    <row r="33" spans="1:7" s="4" customFormat="1" ht="14.25" x14ac:dyDescent="0.2">
      <c r="A33" s="33"/>
      <c r="B33" s="33"/>
      <c r="C33" s="33"/>
      <c r="D33" s="30"/>
      <c r="E33" s="33"/>
      <c r="F33" s="33"/>
      <c r="G33" s="34"/>
    </row>
    <row r="34" spans="1:7" s="4" customFormat="1" ht="14.25" x14ac:dyDescent="0.2">
      <c r="A34" s="12"/>
      <c r="D34" s="13"/>
      <c r="G34" s="12"/>
    </row>
    <row r="35" spans="1:7" s="4" customFormat="1" ht="14.25" x14ac:dyDescent="0.2">
      <c r="A35" s="12"/>
      <c r="D35" s="13"/>
      <c r="G35" s="12"/>
    </row>
    <row r="36" spans="1:7" s="4" customFormat="1" ht="14.25" x14ac:dyDescent="0.2">
      <c r="A36" s="12"/>
      <c r="D36" s="13"/>
      <c r="G36" s="12"/>
    </row>
    <row r="37" spans="1:7" ht="15" customHeight="1" x14ac:dyDescent="0.25"/>
    <row r="38" spans="1:7" ht="22.5" customHeight="1" x14ac:dyDescent="0.25"/>
  </sheetData>
  <mergeCells count="23"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view="pageBreakPreview" zoomScaleNormal="75" zoomScaleSheetLayoutView="100" workbookViewId="0">
      <selection activeCell="A3" sqref="A3:H3"/>
    </sheetView>
  </sheetViews>
  <sheetFormatPr baseColWidth="10" defaultRowHeight="15" x14ac:dyDescent="0.25"/>
  <cols>
    <col min="1" max="2" width="5" customWidth="1"/>
    <col min="3" max="3" width="23.140625" style="1" customWidth="1"/>
    <col min="4" max="4" width="10.42578125" style="1" customWidth="1"/>
    <col min="5" max="5" width="19.42578125" style="1" customWidth="1"/>
    <col min="6" max="6" width="31" style="1" customWidth="1"/>
    <col min="7" max="7" width="17.28515625" style="1" bestFit="1" customWidth="1"/>
    <col min="8" max="8" width="5" customWidth="1"/>
  </cols>
  <sheetData>
    <row r="1" spans="1:26" s="4" customFormat="1" ht="12" customHeight="1" x14ac:dyDescent="0.25">
      <c r="A1"/>
      <c r="B1"/>
      <c r="C1" s="62"/>
      <c r="D1" s="62"/>
      <c r="E1" s="62"/>
      <c r="F1" s="62"/>
      <c r="G1" s="62"/>
      <c r="H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4" customFormat="1" ht="12" customHeight="1" x14ac:dyDescent="0.25">
      <c r="A2"/>
      <c r="B2" s="67" t="s">
        <v>1</v>
      </c>
      <c r="C2" s="67"/>
      <c r="D2" s="67"/>
      <c r="E2" s="67"/>
      <c r="F2" s="67"/>
      <c r="G2" s="67"/>
      <c r="H2" s="6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14.45" customHeight="1" x14ac:dyDescent="0.2">
      <c r="A3" s="66" t="s">
        <v>336</v>
      </c>
      <c r="B3" s="66"/>
      <c r="C3" s="66"/>
      <c r="D3" s="66"/>
      <c r="E3" s="66"/>
      <c r="F3" s="66"/>
      <c r="G3" s="66"/>
      <c r="H3" s="6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4" customFormat="1" ht="12" customHeight="1" x14ac:dyDescent="0.2">
      <c r="A4" s="66" t="s">
        <v>60</v>
      </c>
      <c r="B4" s="66"/>
      <c r="C4" s="66"/>
      <c r="D4" s="66"/>
      <c r="E4" s="66"/>
      <c r="F4" s="66"/>
      <c r="G4" s="66"/>
      <c r="H4" s="6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4" customFormat="1" x14ac:dyDescent="0.25">
      <c r="A5"/>
      <c r="B5"/>
      <c r="C5" s="7"/>
      <c r="D5" s="7"/>
      <c r="E5" s="7"/>
      <c r="F5" s="7"/>
      <c r="G5" s="7"/>
      <c r="H5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9"/>
      <c r="Y5" s="8"/>
      <c r="Z5" s="8"/>
    </row>
    <row r="6" spans="1:26" s="4" customFormat="1" ht="15" customHeight="1" x14ac:dyDescent="0.2">
      <c r="A6" s="69" t="s">
        <v>304</v>
      </c>
      <c r="B6" s="69"/>
      <c r="C6" s="69"/>
      <c r="D6" s="69"/>
      <c r="E6" s="69"/>
      <c r="F6" s="69"/>
      <c r="G6" s="69"/>
      <c r="H6" s="6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4" customFormat="1" x14ac:dyDescent="0.25">
      <c r="A7"/>
      <c r="B7"/>
      <c r="C7" s="60"/>
      <c r="D7" s="60"/>
      <c r="E7" s="60"/>
      <c r="F7" s="60"/>
      <c r="G7" s="60"/>
      <c r="H7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4" customFormat="1" x14ac:dyDescent="0.25">
      <c r="A8"/>
      <c r="B8"/>
      <c r="C8" s="68" t="s">
        <v>13</v>
      </c>
      <c r="D8" s="68"/>
      <c r="E8" s="68"/>
      <c r="F8" s="68"/>
      <c r="G8" s="68"/>
      <c r="H8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4" customFormat="1" x14ac:dyDescent="0.25">
      <c r="A9"/>
      <c r="B9"/>
      <c r="C9"/>
      <c r="D9"/>
      <c r="E9"/>
      <c r="F9"/>
      <c r="G9"/>
      <c r="H9"/>
    </row>
    <row r="10" spans="1:26" s="4" customFormat="1" x14ac:dyDescent="0.25">
      <c r="A10"/>
      <c r="B10"/>
      <c r="C10" s="57" t="s">
        <v>305</v>
      </c>
      <c r="D10" s="59" t="s">
        <v>26</v>
      </c>
      <c r="E10" s="59" t="s">
        <v>14</v>
      </c>
      <c r="F10" s="18" t="s">
        <v>11</v>
      </c>
      <c r="G10" s="61" t="s">
        <v>306</v>
      </c>
      <c r="H10"/>
    </row>
    <row r="11" spans="1:26" s="4" customFormat="1" x14ac:dyDescent="0.25">
      <c r="A11"/>
      <c r="B11"/>
      <c r="C11" s="21" t="s">
        <v>307</v>
      </c>
      <c r="D11" s="21" t="s">
        <v>28</v>
      </c>
      <c r="E11" s="21" t="s">
        <v>73</v>
      </c>
      <c r="F11" s="21" t="s">
        <v>72</v>
      </c>
      <c r="G11" s="22" t="s">
        <v>311</v>
      </c>
      <c r="H11"/>
    </row>
    <row r="12" spans="1:26" s="4" customFormat="1" x14ac:dyDescent="0.25">
      <c r="A12"/>
      <c r="B12"/>
      <c r="C12" s="21" t="s">
        <v>312</v>
      </c>
      <c r="D12" s="21" t="s">
        <v>28</v>
      </c>
      <c r="E12" s="21" t="s">
        <v>5</v>
      </c>
      <c r="F12" s="21" t="s">
        <v>84</v>
      </c>
      <c r="G12" s="22" t="s">
        <v>309</v>
      </c>
      <c r="H12"/>
    </row>
    <row r="13" spans="1:26" s="4" customFormat="1" x14ac:dyDescent="0.25">
      <c r="A13"/>
      <c r="B13"/>
      <c r="C13" s="21" t="s">
        <v>313</v>
      </c>
      <c r="D13" s="21" t="s">
        <v>28</v>
      </c>
      <c r="E13" s="21" t="s">
        <v>73</v>
      </c>
      <c r="F13" s="21" t="s">
        <v>95</v>
      </c>
      <c r="G13" s="22" t="s">
        <v>311</v>
      </c>
      <c r="H13"/>
    </row>
    <row r="14" spans="1:26" s="4" customFormat="1" x14ac:dyDescent="0.25">
      <c r="A14"/>
      <c r="B14"/>
      <c r="C14" s="21" t="s">
        <v>314</v>
      </c>
      <c r="D14" s="21" t="s">
        <v>28</v>
      </c>
      <c r="E14" s="21" t="s">
        <v>3</v>
      </c>
      <c r="F14" s="21" t="s">
        <v>101</v>
      </c>
      <c r="G14" s="22" t="s">
        <v>334</v>
      </c>
      <c r="H14"/>
    </row>
    <row r="15" spans="1:26" s="4" customFormat="1" x14ac:dyDescent="0.25">
      <c r="A15"/>
      <c r="B15"/>
      <c r="C15" s="21" t="s">
        <v>315</v>
      </c>
      <c r="D15" s="21" t="s">
        <v>28</v>
      </c>
      <c r="E15" s="21" t="s">
        <v>73</v>
      </c>
      <c r="F15" s="21" t="s">
        <v>151</v>
      </c>
      <c r="G15" s="22" t="s">
        <v>311</v>
      </c>
      <c r="H15"/>
    </row>
    <row r="16" spans="1:26" s="4" customFormat="1" x14ac:dyDescent="0.25">
      <c r="A16"/>
      <c r="B16"/>
      <c r="C16" s="21" t="s">
        <v>316</v>
      </c>
      <c r="D16" s="21" t="s">
        <v>28</v>
      </c>
      <c r="E16" s="21" t="s">
        <v>5</v>
      </c>
      <c r="F16" s="21" t="s">
        <v>152</v>
      </c>
      <c r="G16" s="22" t="s">
        <v>311</v>
      </c>
      <c r="H16"/>
    </row>
    <row r="17" spans="1:8" s="4" customFormat="1" x14ac:dyDescent="0.25">
      <c r="A17"/>
      <c r="B17"/>
      <c r="C17" s="21" t="s">
        <v>317</v>
      </c>
      <c r="D17" s="21" t="s">
        <v>28</v>
      </c>
      <c r="E17" s="21" t="s">
        <v>5</v>
      </c>
      <c r="F17" s="21" t="s">
        <v>173</v>
      </c>
      <c r="G17" s="22" t="s">
        <v>311</v>
      </c>
      <c r="H17"/>
    </row>
    <row r="18" spans="1:8" s="4" customFormat="1" x14ac:dyDescent="0.25">
      <c r="A18"/>
      <c r="B18"/>
      <c r="C18" s="21" t="s">
        <v>318</v>
      </c>
      <c r="D18" s="21" t="s">
        <v>28</v>
      </c>
      <c r="E18" s="21" t="s">
        <v>3</v>
      </c>
      <c r="F18" s="21" t="s">
        <v>335</v>
      </c>
      <c r="G18" s="22" t="s">
        <v>311</v>
      </c>
      <c r="H18"/>
    </row>
    <row r="19" spans="1:8" s="4" customFormat="1" x14ac:dyDescent="0.25">
      <c r="A19"/>
      <c r="B19"/>
      <c r="C19" s="21" t="s">
        <v>319</v>
      </c>
      <c r="D19" s="21" t="s">
        <v>28</v>
      </c>
      <c r="E19" s="21" t="s">
        <v>3</v>
      </c>
      <c r="F19" s="21" t="s">
        <v>193</v>
      </c>
      <c r="G19" s="22" t="s">
        <v>311</v>
      </c>
      <c r="H19"/>
    </row>
    <row r="20" spans="1:8" s="4" customFormat="1" x14ac:dyDescent="0.25">
      <c r="A20"/>
      <c r="B20"/>
      <c r="C20" s="21" t="s">
        <v>320</v>
      </c>
      <c r="D20" s="21" t="s">
        <v>28</v>
      </c>
      <c r="E20" s="21" t="s">
        <v>3</v>
      </c>
      <c r="F20" s="21" t="s">
        <v>203</v>
      </c>
      <c r="G20" s="22" t="s">
        <v>309</v>
      </c>
      <c r="H20"/>
    </row>
    <row r="21" spans="1:8" s="4" customFormat="1" x14ac:dyDescent="0.25">
      <c r="A21"/>
      <c r="B21"/>
      <c r="C21" s="21" t="s">
        <v>321</v>
      </c>
      <c r="D21" s="21" t="s">
        <v>28</v>
      </c>
      <c r="E21" s="21" t="s">
        <v>5</v>
      </c>
      <c r="F21" s="21" t="s">
        <v>214</v>
      </c>
      <c r="G21" s="22" t="s">
        <v>334</v>
      </c>
      <c r="H21"/>
    </row>
    <row r="22" spans="1:8" s="4" customFormat="1" x14ac:dyDescent="0.25">
      <c r="A22"/>
      <c r="B22"/>
      <c r="C22" s="21" t="s">
        <v>322</v>
      </c>
      <c r="D22" s="21" t="s">
        <v>28</v>
      </c>
      <c r="E22" s="21" t="s">
        <v>3</v>
      </c>
      <c r="F22" s="21" t="s">
        <v>118</v>
      </c>
      <c r="G22" s="22" t="s">
        <v>311</v>
      </c>
      <c r="H22"/>
    </row>
    <row r="23" spans="1:8" s="4" customFormat="1" x14ac:dyDescent="0.25">
      <c r="A23"/>
      <c r="B23"/>
      <c r="C23" s="21" t="s">
        <v>323</v>
      </c>
      <c r="D23" s="21" t="s">
        <v>28</v>
      </c>
      <c r="E23" s="21" t="s">
        <v>129</v>
      </c>
      <c r="F23" s="21" t="s">
        <v>130</v>
      </c>
      <c r="G23" s="22" t="s">
        <v>311</v>
      </c>
      <c r="H23"/>
    </row>
    <row r="24" spans="1:8" s="4" customFormat="1" x14ac:dyDescent="0.25">
      <c r="A24"/>
      <c r="B24"/>
      <c r="C24" s="21" t="s">
        <v>324</v>
      </c>
      <c r="D24" s="21" t="s">
        <v>28</v>
      </c>
      <c r="E24" s="21" t="s">
        <v>5</v>
      </c>
      <c r="F24" s="21" t="s">
        <v>215</v>
      </c>
      <c r="G24" s="22" t="s">
        <v>311</v>
      </c>
      <c r="H24"/>
    </row>
    <row r="25" spans="1:8" s="4" customFormat="1" x14ac:dyDescent="0.25">
      <c r="A25"/>
      <c r="B25"/>
      <c r="C25" s="21" t="s">
        <v>325</v>
      </c>
      <c r="D25" s="21" t="s">
        <v>28</v>
      </c>
      <c r="E25" s="21" t="s">
        <v>3</v>
      </c>
      <c r="F25" s="21" t="s">
        <v>226</v>
      </c>
      <c r="G25" s="22" t="s">
        <v>311</v>
      </c>
      <c r="H25"/>
    </row>
    <row r="26" spans="1:8" s="4" customFormat="1" x14ac:dyDescent="0.25">
      <c r="A26"/>
      <c r="B26"/>
      <c r="C26" s="21" t="s">
        <v>326</v>
      </c>
      <c r="D26" s="21" t="s">
        <v>28</v>
      </c>
      <c r="E26" s="21" t="s">
        <v>3</v>
      </c>
      <c r="F26" s="21" t="s">
        <v>227</v>
      </c>
      <c r="G26" s="22" t="s">
        <v>309</v>
      </c>
      <c r="H26"/>
    </row>
    <row r="27" spans="1:8" s="4" customFormat="1" x14ac:dyDescent="0.25">
      <c r="A27"/>
      <c r="B27"/>
      <c r="C27" s="21" t="s">
        <v>327</v>
      </c>
      <c r="D27" s="21" t="s">
        <v>28</v>
      </c>
      <c r="E27" s="21" t="s">
        <v>3</v>
      </c>
      <c r="F27" s="21" t="s">
        <v>238</v>
      </c>
      <c r="G27" s="22" t="s">
        <v>311</v>
      </c>
      <c r="H27"/>
    </row>
    <row r="28" spans="1:8" s="4" customFormat="1" x14ac:dyDescent="0.25">
      <c r="A28"/>
      <c r="B28"/>
      <c r="C28" s="21" t="s">
        <v>328</v>
      </c>
      <c r="D28" s="21" t="s">
        <v>28</v>
      </c>
      <c r="E28" s="21" t="s">
        <v>32</v>
      </c>
      <c r="F28" s="21" t="s">
        <v>259</v>
      </c>
      <c r="G28" s="22" t="s">
        <v>311</v>
      </c>
      <c r="H28"/>
    </row>
    <row r="29" spans="1:8" s="4" customFormat="1" x14ac:dyDescent="0.25">
      <c r="A29"/>
      <c r="B29"/>
      <c r="C29" s="21" t="s">
        <v>329</v>
      </c>
      <c r="D29" s="21" t="s">
        <v>28</v>
      </c>
      <c r="E29" s="21" t="s">
        <v>73</v>
      </c>
      <c r="F29" s="21" t="s">
        <v>270</v>
      </c>
      <c r="G29" s="22" t="s">
        <v>309</v>
      </c>
      <c r="H29"/>
    </row>
    <row r="30" spans="1:8" s="4" customFormat="1" x14ac:dyDescent="0.25">
      <c r="A30"/>
      <c r="B30"/>
      <c r="C30" s="21" t="s">
        <v>330</v>
      </c>
      <c r="D30" s="21" t="s">
        <v>28</v>
      </c>
      <c r="E30" s="21" t="s">
        <v>5</v>
      </c>
      <c r="F30" s="21" t="s">
        <v>281</v>
      </c>
      <c r="G30" s="22" t="s">
        <v>311</v>
      </c>
      <c r="H30"/>
    </row>
    <row r="31" spans="1:8" s="4" customFormat="1" x14ac:dyDescent="0.25">
      <c r="A31"/>
      <c r="B31"/>
      <c r="C31" s="21" t="s">
        <v>331</v>
      </c>
      <c r="D31" s="21" t="s">
        <v>28</v>
      </c>
      <c r="E31" s="21" t="s">
        <v>3</v>
      </c>
      <c r="F31" s="21" t="s">
        <v>57</v>
      </c>
      <c r="G31" s="22" t="s">
        <v>311</v>
      </c>
      <c r="H31"/>
    </row>
    <row r="32" spans="1:8" s="4" customFormat="1" x14ac:dyDescent="0.25">
      <c r="A32"/>
      <c r="B32"/>
      <c r="C32" s="21" t="s">
        <v>332</v>
      </c>
      <c r="D32" s="21" t="s">
        <v>28</v>
      </c>
      <c r="E32" s="21" t="s">
        <v>5</v>
      </c>
      <c r="F32" s="39" t="s">
        <v>302</v>
      </c>
      <c r="G32" s="22" t="s">
        <v>309</v>
      </c>
      <c r="H32"/>
    </row>
    <row r="33" spans="1:8" s="4" customFormat="1" x14ac:dyDescent="0.25">
      <c r="A33"/>
      <c r="B33"/>
      <c r="C33" s="34"/>
      <c r="D33" s="34"/>
      <c r="E33" s="34"/>
      <c r="F33" s="34"/>
      <c r="G33" s="34"/>
      <c r="H33"/>
    </row>
    <row r="34" spans="1:8" s="4" customFormat="1" x14ac:dyDescent="0.25">
      <c r="A34"/>
      <c r="B34"/>
      <c r="C34" s="12"/>
      <c r="D34" s="12"/>
      <c r="E34" s="12"/>
      <c r="F34" s="12"/>
      <c r="G34" s="12"/>
      <c r="H34"/>
    </row>
    <row r="35" spans="1:8" s="4" customFormat="1" x14ac:dyDescent="0.25">
      <c r="A35"/>
      <c r="B35"/>
      <c r="C35" s="12"/>
      <c r="D35" s="12"/>
      <c r="E35" s="12"/>
      <c r="F35" s="12"/>
      <c r="G35" s="12"/>
      <c r="H35"/>
    </row>
    <row r="36" spans="1:8" s="4" customFormat="1" x14ac:dyDescent="0.25">
      <c r="A36"/>
      <c r="B36"/>
      <c r="C36" s="12"/>
      <c r="D36" s="12"/>
      <c r="E36" s="12"/>
      <c r="F36" s="12"/>
      <c r="G36" s="12"/>
      <c r="H36"/>
    </row>
    <row r="37" spans="1:8" s="4" customFormat="1" ht="15" customHeight="1" x14ac:dyDescent="0.25">
      <c r="A37"/>
      <c r="B37"/>
      <c r="C37" s="12"/>
      <c r="D37" s="12"/>
      <c r="E37" s="12"/>
      <c r="F37" s="12"/>
      <c r="G37" s="12"/>
      <c r="H37"/>
    </row>
    <row r="38" spans="1:8" s="4" customFormat="1" x14ac:dyDescent="0.25">
      <c r="A38"/>
      <c r="B38"/>
      <c r="C38" s="12"/>
      <c r="D38" s="12"/>
      <c r="E38" s="12"/>
      <c r="F38" s="12"/>
      <c r="G38" s="12"/>
      <c r="H38"/>
    </row>
    <row r="39" spans="1:8" s="4" customFormat="1" x14ac:dyDescent="0.25">
      <c r="A39"/>
      <c r="B39"/>
      <c r="C39" s="12"/>
      <c r="D39" s="12"/>
      <c r="E39" s="12"/>
      <c r="F39" s="12"/>
      <c r="G39" s="12"/>
      <c r="H39"/>
    </row>
    <row r="40" spans="1:8" s="4" customFormat="1" x14ac:dyDescent="0.25">
      <c r="A40"/>
      <c r="B40"/>
      <c r="C40" s="12"/>
      <c r="D40" s="12"/>
      <c r="E40" s="12"/>
      <c r="F40" s="12"/>
      <c r="G40" s="12"/>
      <c r="H40"/>
    </row>
    <row r="41" spans="1:8" s="4" customFormat="1" x14ac:dyDescent="0.25">
      <c r="A41"/>
      <c r="B41"/>
      <c r="C41" s="12"/>
      <c r="D41" s="12"/>
      <c r="E41" s="12"/>
      <c r="F41" s="12"/>
      <c r="G41" s="12"/>
      <c r="H41"/>
    </row>
    <row r="42" spans="1:8" s="4" customFormat="1" x14ac:dyDescent="0.25">
      <c r="A42"/>
      <c r="B42"/>
      <c r="C42" s="12"/>
      <c r="D42" s="12"/>
      <c r="E42" s="12"/>
      <c r="F42" s="12"/>
      <c r="G42" s="12"/>
      <c r="H42"/>
    </row>
  </sheetData>
  <mergeCells count="5">
    <mergeCell ref="C8:G8"/>
    <mergeCell ref="A6:H6"/>
    <mergeCell ref="B2:H2"/>
    <mergeCell ref="A3:H3"/>
    <mergeCell ref="A4:H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zoomScaleNormal="100" workbookViewId="0">
      <selection activeCell="A22" sqref="A22:D22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11.5703125" bestFit="1" customWidth="1"/>
    <col min="12" max="12" width="9.140625" bestFit="1" customWidth="1"/>
    <col min="13" max="13" width="8.28515625" customWidth="1"/>
    <col min="14" max="14" width="6.140625" bestFit="1" customWidth="1"/>
  </cols>
  <sheetData>
    <row r="1" spans="1:45" s="4" customFormat="1" ht="12" customHeight="1" x14ac:dyDescent="0.2">
      <c r="A1" s="64" t="s">
        <v>0</v>
      </c>
      <c r="B1" s="64"/>
      <c r="C1" s="64"/>
      <c r="D1" s="64"/>
      <c r="E1" s="64"/>
      <c r="F1" s="64"/>
      <c r="G1" s="64"/>
      <c r="H1" s="64" t="s">
        <v>0</v>
      </c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4" t="s">
        <v>59</v>
      </c>
      <c r="B2" s="64"/>
      <c r="C2" s="64"/>
      <c r="D2" s="64"/>
      <c r="E2" s="64"/>
      <c r="F2" s="64"/>
      <c r="G2" s="64"/>
      <c r="H2" s="64" t="s">
        <v>59</v>
      </c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4.25" x14ac:dyDescent="0.2">
      <c r="A3" s="67" t="s">
        <v>1</v>
      </c>
      <c r="B3" s="67"/>
      <c r="C3" s="67"/>
      <c r="D3" s="67"/>
      <c r="E3" s="67"/>
      <c r="F3" s="67"/>
      <c r="G3" s="67"/>
      <c r="H3" s="67" t="s">
        <v>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6" t="s">
        <v>2</v>
      </c>
      <c r="B4" s="66"/>
      <c r="C4" s="66"/>
      <c r="D4" s="66"/>
      <c r="E4" s="66"/>
      <c r="F4" s="66"/>
      <c r="G4" s="66"/>
      <c r="H4" s="66" t="s">
        <v>2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7"/>
      <c r="B5" s="8"/>
      <c r="C5" s="8"/>
      <c r="D5" s="7"/>
      <c r="E5" s="8"/>
      <c r="F5" s="8"/>
      <c r="G5" s="7"/>
      <c r="H5" s="7"/>
      <c r="I5" s="8"/>
      <c r="J5" s="8"/>
      <c r="K5" s="8"/>
      <c r="L5" s="8"/>
      <c r="M5" s="8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8"/>
    </row>
    <row r="6" spans="1:45" s="4" customFormat="1" ht="14.25" x14ac:dyDescent="0.2">
      <c r="A6" s="69" t="s">
        <v>53</v>
      </c>
      <c r="B6" s="69"/>
      <c r="C6" s="69"/>
      <c r="D6" s="69"/>
      <c r="E6" s="69"/>
      <c r="F6" s="69"/>
      <c r="G6" s="69"/>
      <c r="H6" s="69" t="s">
        <v>53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5" s="4" customFormat="1" ht="14.25" x14ac:dyDescent="0.2">
      <c r="A7" s="11"/>
      <c r="B7" s="10"/>
      <c r="C7" s="10"/>
      <c r="D7" s="11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45" s="4" customFormat="1" x14ac:dyDescent="0.25">
      <c r="A8" s="68" t="s">
        <v>12</v>
      </c>
      <c r="B8" s="68"/>
      <c r="C8" s="68"/>
      <c r="D8" s="68"/>
      <c r="E8" s="68"/>
      <c r="F8" s="68"/>
      <c r="G8" s="68"/>
      <c r="H8" s="79" t="s">
        <v>24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45" s="4" customFormat="1" ht="14.25" x14ac:dyDescent="0.2">
      <c r="A9" s="12"/>
      <c r="B9" s="82" t="s">
        <v>3</v>
      </c>
      <c r="C9" s="82"/>
      <c r="D9" s="13"/>
      <c r="G9" s="12"/>
      <c r="H9" s="14"/>
      <c r="I9" s="15"/>
      <c r="K9" s="15" t="s">
        <v>17</v>
      </c>
      <c r="M9" s="15" t="s">
        <v>18</v>
      </c>
      <c r="N9" s="1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</row>
    <row r="10" spans="1:45" s="4" customFormat="1" ht="14.25" x14ac:dyDescent="0.2">
      <c r="A10" s="12"/>
      <c r="B10" s="83"/>
      <c r="C10" s="83"/>
      <c r="D10" s="13"/>
      <c r="G10" s="12"/>
      <c r="H10" s="14"/>
      <c r="I10" s="84" t="s">
        <v>16</v>
      </c>
      <c r="J10" s="85" t="s">
        <v>17</v>
      </c>
      <c r="K10" s="85"/>
      <c r="L10" s="85" t="s">
        <v>18</v>
      </c>
      <c r="M10" s="85"/>
      <c r="N10" s="86" t="s">
        <v>19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6"/>
      <c r="AM10" s="16"/>
      <c r="AN10" s="16"/>
      <c r="AO10" s="16"/>
      <c r="AP10" s="16"/>
      <c r="AQ10" s="16"/>
      <c r="AR10" s="16"/>
      <c r="AS10" s="16"/>
    </row>
    <row r="11" spans="1:45" s="4" customFormat="1" ht="14.25" x14ac:dyDescent="0.2">
      <c r="A11" s="65" t="s">
        <v>26</v>
      </c>
      <c r="B11" s="70" t="s">
        <v>6</v>
      </c>
      <c r="C11" s="70"/>
      <c r="D11" s="70"/>
      <c r="E11" s="70" t="s">
        <v>7</v>
      </c>
      <c r="F11" s="70"/>
      <c r="G11" s="70"/>
      <c r="I11" s="74"/>
      <c r="J11" s="40" t="s">
        <v>30</v>
      </c>
      <c r="K11" s="40" t="s">
        <v>31</v>
      </c>
      <c r="L11" s="40" t="s">
        <v>30</v>
      </c>
      <c r="M11" s="40" t="s">
        <v>31</v>
      </c>
      <c r="N11" s="87"/>
    </row>
    <row r="12" spans="1:45" s="4" customFormat="1" ht="14.25" x14ac:dyDescent="0.2">
      <c r="A12" s="65"/>
      <c r="B12" s="18" t="s">
        <v>15</v>
      </c>
      <c r="C12" s="18" t="s">
        <v>11</v>
      </c>
      <c r="D12" s="19" t="s">
        <v>10</v>
      </c>
      <c r="E12" s="18" t="s">
        <v>15</v>
      </c>
      <c r="F12" s="18" t="s">
        <v>11</v>
      </c>
      <c r="G12" s="19" t="s">
        <v>10</v>
      </c>
      <c r="I12" s="20" t="s">
        <v>20</v>
      </c>
      <c r="J12" s="20">
        <f>COUNTIF(D13:D17,"H")</f>
        <v>3</v>
      </c>
      <c r="K12" s="43">
        <f>J12/$N12</f>
        <v>0.6</v>
      </c>
      <c r="L12" s="20">
        <f>COUNTIF(D13:D17,"M")</f>
        <v>2</v>
      </c>
      <c r="M12" s="43">
        <f>L12/$N12</f>
        <v>0.4</v>
      </c>
      <c r="N12" s="20">
        <f>SUM(J12,L12)</f>
        <v>5</v>
      </c>
    </row>
    <row r="13" spans="1:45" s="4" customFormat="1" ht="14.25" x14ac:dyDescent="0.2">
      <c r="A13" s="21" t="s">
        <v>27</v>
      </c>
      <c r="B13" s="21" t="s">
        <v>3</v>
      </c>
      <c r="C13" s="21" t="s">
        <v>249</v>
      </c>
      <c r="D13" s="22" t="s">
        <v>8</v>
      </c>
      <c r="E13" s="21" t="s">
        <v>3</v>
      </c>
      <c r="F13" s="21" t="s">
        <v>254</v>
      </c>
      <c r="G13" s="22" t="s">
        <v>8</v>
      </c>
      <c r="I13" s="20" t="s">
        <v>21</v>
      </c>
      <c r="J13" s="20">
        <f>COUNTIF(D22,"H")</f>
        <v>0</v>
      </c>
      <c r="K13" s="43">
        <f>J13/$N13</f>
        <v>0</v>
      </c>
      <c r="L13" s="20">
        <f>COUNTIF(D22,"M")</f>
        <v>1</v>
      </c>
      <c r="M13" s="43">
        <f>L13/$N13</f>
        <v>1</v>
      </c>
      <c r="N13" s="20">
        <f>SUM(J13,L13)</f>
        <v>1</v>
      </c>
    </row>
    <row r="14" spans="1:45" s="4" customFormat="1" ht="14.25" x14ac:dyDescent="0.2">
      <c r="A14" s="21" t="s">
        <v>28</v>
      </c>
      <c r="B14" s="21" t="s">
        <v>3</v>
      </c>
      <c r="C14" s="21" t="s">
        <v>250</v>
      </c>
      <c r="D14" s="22" t="s">
        <v>9</v>
      </c>
      <c r="E14" s="21" t="s">
        <v>3</v>
      </c>
      <c r="F14" s="21" t="s">
        <v>255</v>
      </c>
      <c r="G14" s="22" t="s">
        <v>9</v>
      </c>
      <c r="I14" s="17" t="s">
        <v>19</v>
      </c>
      <c r="J14" s="17">
        <f>SUM(J12:J13)</f>
        <v>3</v>
      </c>
      <c r="K14" s="44">
        <f>J14/N14</f>
        <v>0.5</v>
      </c>
      <c r="L14" s="17">
        <f t="shared" ref="L14:N14" si="0">SUM(L12:L13)</f>
        <v>3</v>
      </c>
      <c r="M14" s="44">
        <f>L14/N14</f>
        <v>0.5</v>
      </c>
      <c r="N14" s="17">
        <f t="shared" si="0"/>
        <v>6</v>
      </c>
    </row>
    <row r="15" spans="1:45" s="4" customFormat="1" ht="14.25" x14ac:dyDescent="0.2">
      <c r="A15" s="21" t="s">
        <v>28</v>
      </c>
      <c r="B15" s="21" t="s">
        <v>3</v>
      </c>
      <c r="C15" s="21" t="s">
        <v>251</v>
      </c>
      <c r="D15" s="22" t="s">
        <v>8</v>
      </c>
      <c r="E15" s="21" t="s">
        <v>3</v>
      </c>
      <c r="F15" s="21" t="s">
        <v>256</v>
      </c>
      <c r="G15" s="22" t="s">
        <v>8</v>
      </c>
      <c r="I15" s="23" t="s">
        <v>22</v>
      </c>
    </row>
    <row r="16" spans="1:45" s="4" customFormat="1" ht="14.25" x14ac:dyDescent="0.2">
      <c r="A16" s="21" t="s">
        <v>28</v>
      </c>
      <c r="B16" s="21" t="s">
        <v>3</v>
      </c>
      <c r="C16" s="21" t="s">
        <v>252</v>
      </c>
      <c r="D16" s="22" t="s">
        <v>9</v>
      </c>
      <c r="E16" s="21" t="s">
        <v>3</v>
      </c>
      <c r="F16" s="21" t="s">
        <v>257</v>
      </c>
      <c r="G16" s="22" t="s">
        <v>9</v>
      </c>
    </row>
    <row r="17" spans="1:19" s="4" customFormat="1" ht="14.25" x14ac:dyDescent="0.2">
      <c r="A17" s="21" t="s">
        <v>29</v>
      </c>
      <c r="B17" s="21" t="s">
        <v>3</v>
      </c>
      <c r="C17" s="21" t="s">
        <v>253</v>
      </c>
      <c r="D17" s="22" t="s">
        <v>8</v>
      </c>
      <c r="E17" s="21" t="s">
        <v>3</v>
      </c>
      <c r="F17" s="21" t="s">
        <v>258</v>
      </c>
      <c r="G17" s="22" t="s">
        <v>8</v>
      </c>
    </row>
    <row r="18" spans="1:19" s="4" customFormat="1" ht="14.25" x14ac:dyDescent="0.2">
      <c r="A18" s="24"/>
      <c r="B18" s="24"/>
      <c r="C18" s="24"/>
      <c r="D18" s="25"/>
      <c r="E18" s="24"/>
      <c r="F18" s="24"/>
      <c r="G18" s="25"/>
    </row>
    <row r="19" spans="1:19" s="4" customFormat="1" x14ac:dyDescent="0.2">
      <c r="A19" s="68" t="s">
        <v>13</v>
      </c>
      <c r="B19" s="68"/>
      <c r="C19" s="68"/>
      <c r="D19" s="68"/>
      <c r="E19" s="68"/>
      <c r="F19" s="68"/>
      <c r="G19" s="68"/>
      <c r="H19" s="88" t="s">
        <v>25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19" s="4" customFormat="1" ht="14.25" x14ac:dyDescent="0.2">
      <c r="A20" s="24"/>
      <c r="B20" s="24"/>
      <c r="C20" s="24"/>
      <c r="D20" s="25"/>
      <c r="E20" s="24"/>
      <c r="F20" s="24"/>
      <c r="G20" s="25"/>
    </row>
    <row r="21" spans="1:19" s="4" customFormat="1" ht="14.25" x14ac:dyDescent="0.2">
      <c r="A21" s="37" t="s">
        <v>26</v>
      </c>
      <c r="B21" s="37" t="s">
        <v>14</v>
      </c>
      <c r="C21" s="18" t="s">
        <v>11</v>
      </c>
      <c r="D21" s="38" t="s">
        <v>10</v>
      </c>
      <c r="E21" s="24"/>
      <c r="F21" s="24"/>
      <c r="G21" s="25"/>
      <c r="I21" s="89" t="s">
        <v>23</v>
      </c>
      <c r="J21" s="90"/>
      <c r="K21" s="41" t="s">
        <v>19</v>
      </c>
      <c r="L21" s="49" t="s">
        <v>31</v>
      </c>
      <c r="M21" s="26"/>
    </row>
    <row r="22" spans="1:19" s="4" customFormat="1" ht="14.25" x14ac:dyDescent="0.2">
      <c r="A22" s="21" t="s">
        <v>28</v>
      </c>
      <c r="B22" s="21" t="s">
        <v>32</v>
      </c>
      <c r="C22" s="21" t="s">
        <v>259</v>
      </c>
      <c r="D22" s="22" t="s">
        <v>9</v>
      </c>
      <c r="E22" s="24"/>
      <c r="F22" s="24"/>
      <c r="G22" s="25"/>
      <c r="I22" s="27" t="s">
        <v>32</v>
      </c>
      <c r="J22" s="28"/>
      <c r="K22" s="42">
        <f xml:space="preserve"> COUNTIF($B$13:$B$17,I22)+COUNTIF($B$22,I22)</f>
        <v>1</v>
      </c>
      <c r="L22" s="45">
        <f>K22/$K$24</f>
        <v>0.16666666666666666</v>
      </c>
      <c r="M22" s="29"/>
    </row>
    <row r="23" spans="1:19" s="4" customFormat="1" ht="14.25" x14ac:dyDescent="0.2">
      <c r="A23" s="9"/>
      <c r="B23" s="9"/>
      <c r="C23" s="9"/>
      <c r="D23" s="30"/>
      <c r="E23" s="9"/>
      <c r="F23" s="9"/>
      <c r="G23" s="30"/>
      <c r="I23" s="27" t="s">
        <v>3</v>
      </c>
      <c r="J23" s="28"/>
      <c r="K23" s="42">
        <f xml:space="preserve"> COUNTIF($B$13:$B$17,I23)+COUNTIF($B$22,I23)</f>
        <v>5</v>
      </c>
      <c r="L23" s="45">
        <f>K23/$K$24</f>
        <v>0.83333333333333337</v>
      </c>
      <c r="M23" s="29"/>
    </row>
    <row r="24" spans="1:19" s="4" customFormat="1" ht="14.25" x14ac:dyDescent="0.2">
      <c r="A24" s="10"/>
      <c r="B24" s="10"/>
      <c r="C24" s="10"/>
      <c r="D24" s="10"/>
      <c r="E24" s="10"/>
      <c r="F24" s="10"/>
      <c r="G24" s="10"/>
      <c r="I24" s="35" t="s">
        <v>19</v>
      </c>
      <c r="J24" s="36"/>
      <c r="K24" s="31">
        <f>SUM(K22:K23)</f>
        <v>6</v>
      </c>
      <c r="L24" s="46">
        <f>K24/K24</f>
        <v>1</v>
      </c>
      <c r="M24" s="29"/>
    </row>
    <row r="25" spans="1:19" s="4" customFormat="1" ht="14.25" x14ac:dyDescent="0.2">
      <c r="A25" s="9"/>
      <c r="B25" s="9"/>
      <c r="C25" s="9"/>
      <c r="D25" s="30"/>
      <c r="E25" s="9"/>
      <c r="F25" s="9"/>
      <c r="G25" s="30"/>
      <c r="I25" s="23" t="s">
        <v>22</v>
      </c>
      <c r="M25" s="29"/>
    </row>
    <row r="26" spans="1:19" s="4" customFormat="1" x14ac:dyDescent="0.25">
      <c r="A26" s="12"/>
      <c r="D26" s="13"/>
      <c r="E26" s="9"/>
      <c r="F26" s="9"/>
      <c r="G26" s="30"/>
      <c r="M26" s="32"/>
    </row>
    <row r="27" spans="1:19" s="4" customFormat="1" ht="14.25" x14ac:dyDescent="0.2">
      <c r="A27" s="12"/>
      <c r="D27" s="13"/>
      <c r="E27" s="9"/>
      <c r="F27" s="9"/>
      <c r="G27" s="30"/>
    </row>
    <row r="28" spans="1:19" s="4" customFormat="1" ht="14.25" x14ac:dyDescent="0.2">
      <c r="A28" s="9"/>
      <c r="B28" s="9"/>
      <c r="C28" s="9"/>
      <c r="D28" s="30"/>
      <c r="E28" s="9"/>
      <c r="F28" s="9"/>
      <c r="G28" s="30"/>
    </row>
    <row r="29" spans="1:19" s="4" customFormat="1" ht="14.25" x14ac:dyDescent="0.2">
      <c r="A29" s="9"/>
      <c r="B29" s="9"/>
      <c r="C29" s="9"/>
      <c r="D29" s="30"/>
      <c r="E29" s="9"/>
      <c r="F29" s="9"/>
      <c r="G29" s="30"/>
    </row>
    <row r="30" spans="1:19" s="4" customFormat="1" ht="14.25" x14ac:dyDescent="0.2">
      <c r="A30" s="9"/>
      <c r="B30" s="9"/>
      <c r="C30" s="9"/>
      <c r="D30" s="30"/>
      <c r="E30" s="9"/>
      <c r="F30" s="9"/>
      <c r="G30" s="30"/>
    </row>
    <row r="31" spans="1:19" s="4" customFormat="1" ht="14.25" x14ac:dyDescent="0.2">
      <c r="A31" s="9"/>
      <c r="B31" s="9"/>
      <c r="C31" s="9"/>
      <c r="D31" s="30"/>
      <c r="E31" s="9"/>
      <c r="F31" s="9"/>
      <c r="G31" s="30"/>
    </row>
    <row r="32" spans="1:19" s="4" customFormat="1" ht="14.25" x14ac:dyDescent="0.2">
      <c r="A32" s="33"/>
      <c r="B32" s="33"/>
      <c r="C32" s="33"/>
      <c r="D32" s="30"/>
      <c r="E32" s="33"/>
      <c r="F32" s="33"/>
      <c r="G32" s="34"/>
    </row>
    <row r="33" spans="1:7" s="4" customFormat="1" ht="14.25" x14ac:dyDescent="0.2">
      <c r="A33" s="33"/>
      <c r="B33" s="33"/>
      <c r="C33" s="33"/>
      <c r="D33" s="30"/>
      <c r="E33" s="33"/>
      <c r="F33" s="33"/>
      <c r="G33" s="34"/>
    </row>
    <row r="34" spans="1:7" s="4" customFormat="1" ht="14.25" x14ac:dyDescent="0.2">
      <c r="A34" s="12"/>
      <c r="D34" s="13"/>
      <c r="G34" s="12"/>
    </row>
    <row r="35" spans="1:7" s="4" customFormat="1" ht="14.25" x14ac:dyDescent="0.2">
      <c r="A35" s="12"/>
      <c r="D35" s="13"/>
      <c r="G35" s="12"/>
    </row>
    <row r="36" spans="1:7" s="4" customFormat="1" ht="14.25" x14ac:dyDescent="0.2">
      <c r="A36" s="12"/>
      <c r="D36" s="13"/>
      <c r="G36" s="12"/>
    </row>
    <row r="37" spans="1:7" ht="15" customHeight="1" x14ac:dyDescent="0.25"/>
    <row r="38" spans="1:7" ht="22.5" customHeight="1" x14ac:dyDescent="0.25"/>
  </sheetData>
  <mergeCells count="23"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zoomScaleNormal="100" workbookViewId="0">
      <selection activeCell="A13" sqref="A13:G17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8.710937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4.25" x14ac:dyDescent="0.2">
      <c r="A3" s="67" t="s">
        <v>1</v>
      </c>
      <c r="B3" s="67"/>
      <c r="C3" s="67"/>
      <c r="D3" s="67"/>
      <c r="E3" s="67"/>
      <c r="F3" s="67"/>
      <c r="G3" s="67"/>
      <c r="H3" s="67" t="s">
        <v>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6" t="s">
        <v>60</v>
      </c>
      <c r="B4" s="66"/>
      <c r="C4" s="66"/>
      <c r="D4" s="66"/>
      <c r="E4" s="66"/>
      <c r="F4" s="66"/>
      <c r="G4" s="66"/>
      <c r="H4" s="66" t="s">
        <v>60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7"/>
      <c r="B5" s="8"/>
      <c r="C5" s="8"/>
      <c r="D5" s="7"/>
      <c r="E5" s="8"/>
      <c r="F5" s="8"/>
      <c r="G5" s="7"/>
      <c r="H5" s="7"/>
      <c r="I5" s="8"/>
      <c r="J5" s="8"/>
      <c r="K5" s="8"/>
      <c r="L5" s="8"/>
      <c r="M5" s="8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8"/>
    </row>
    <row r="6" spans="1:45" s="4" customFormat="1" ht="14.25" x14ac:dyDescent="0.2">
      <c r="A6" s="69" t="s">
        <v>54</v>
      </c>
      <c r="B6" s="69"/>
      <c r="C6" s="69"/>
      <c r="D6" s="69"/>
      <c r="E6" s="69"/>
      <c r="F6" s="69"/>
      <c r="G6" s="69"/>
      <c r="H6" s="69" t="s">
        <v>54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5" s="4" customFormat="1" ht="14.25" x14ac:dyDescent="0.2">
      <c r="A7" s="11"/>
      <c r="B7" s="10"/>
      <c r="C7" s="10"/>
      <c r="D7" s="11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45" s="4" customFormat="1" x14ac:dyDescent="0.25">
      <c r="A8" s="68" t="s">
        <v>12</v>
      </c>
      <c r="B8" s="68"/>
      <c r="C8" s="68"/>
      <c r="D8" s="68"/>
      <c r="E8" s="68"/>
      <c r="F8" s="68"/>
      <c r="G8" s="68"/>
      <c r="H8" s="79" t="s">
        <v>24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45" s="4" customFormat="1" ht="14.25" x14ac:dyDescent="0.2">
      <c r="A9" s="12"/>
      <c r="B9" s="82" t="s">
        <v>107</v>
      </c>
      <c r="C9" s="82"/>
      <c r="D9" s="13"/>
      <c r="G9" s="12"/>
      <c r="H9" s="14"/>
      <c r="I9" s="15"/>
      <c r="K9" s="15" t="s">
        <v>17</v>
      </c>
      <c r="M9" s="15" t="s">
        <v>18</v>
      </c>
      <c r="N9" s="1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</row>
    <row r="10" spans="1:45" s="4" customFormat="1" ht="14.25" x14ac:dyDescent="0.2">
      <c r="A10" s="12"/>
      <c r="B10" s="83"/>
      <c r="C10" s="83"/>
      <c r="D10" s="13"/>
      <c r="G10" s="12"/>
      <c r="H10" s="14"/>
      <c r="I10" s="84" t="s">
        <v>16</v>
      </c>
      <c r="J10" s="85" t="s">
        <v>17</v>
      </c>
      <c r="K10" s="85"/>
      <c r="L10" s="85" t="s">
        <v>18</v>
      </c>
      <c r="M10" s="85"/>
      <c r="N10" s="86" t="s">
        <v>19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6"/>
      <c r="AM10" s="16"/>
      <c r="AN10" s="16"/>
      <c r="AO10" s="16"/>
      <c r="AP10" s="16"/>
      <c r="AQ10" s="16"/>
      <c r="AR10" s="16"/>
      <c r="AS10" s="16"/>
    </row>
    <row r="11" spans="1:45" s="4" customFormat="1" ht="14.25" x14ac:dyDescent="0.2">
      <c r="A11" s="65" t="s">
        <v>26</v>
      </c>
      <c r="B11" s="70" t="s">
        <v>6</v>
      </c>
      <c r="C11" s="70"/>
      <c r="D11" s="70"/>
      <c r="E11" s="70" t="s">
        <v>7</v>
      </c>
      <c r="F11" s="70"/>
      <c r="G11" s="70"/>
      <c r="I11" s="74"/>
      <c r="J11" s="40" t="s">
        <v>30</v>
      </c>
      <c r="K11" s="40" t="s">
        <v>31</v>
      </c>
      <c r="L11" s="40" t="s">
        <v>30</v>
      </c>
      <c r="M11" s="40" t="s">
        <v>31</v>
      </c>
      <c r="N11" s="87"/>
    </row>
    <row r="12" spans="1:45" s="4" customFormat="1" ht="14.25" x14ac:dyDescent="0.2">
      <c r="A12" s="65"/>
      <c r="B12" s="18" t="s">
        <v>15</v>
      </c>
      <c r="C12" s="18" t="s">
        <v>11</v>
      </c>
      <c r="D12" s="19" t="s">
        <v>10</v>
      </c>
      <c r="E12" s="18" t="s">
        <v>15</v>
      </c>
      <c r="F12" s="18" t="s">
        <v>11</v>
      </c>
      <c r="G12" s="19" t="s">
        <v>10</v>
      </c>
      <c r="I12" s="20" t="s">
        <v>20</v>
      </c>
      <c r="J12" s="20">
        <f>COUNTIF(D13:D17,"H")</f>
        <v>3</v>
      </c>
      <c r="K12" s="43">
        <f>J12/$N12</f>
        <v>0.6</v>
      </c>
      <c r="L12" s="20">
        <f>COUNTIF(D13:D17,"M")</f>
        <v>2</v>
      </c>
      <c r="M12" s="43">
        <f>L12/$N12</f>
        <v>0.4</v>
      </c>
      <c r="N12" s="20">
        <f>SUM(J12,L12)</f>
        <v>5</v>
      </c>
    </row>
    <row r="13" spans="1:45" s="4" customFormat="1" ht="14.25" x14ac:dyDescent="0.2">
      <c r="A13" s="21" t="s">
        <v>27</v>
      </c>
      <c r="B13" s="21" t="s">
        <v>4</v>
      </c>
      <c r="C13" s="21" t="s">
        <v>260</v>
      </c>
      <c r="D13" s="22" t="s">
        <v>8</v>
      </c>
      <c r="E13" s="21" t="s">
        <v>4</v>
      </c>
      <c r="F13" s="21" t="s">
        <v>265</v>
      </c>
      <c r="G13" s="22" t="s">
        <v>8</v>
      </c>
      <c r="I13" s="20" t="s">
        <v>21</v>
      </c>
      <c r="J13" s="20">
        <f>COUNTIF(D22,"H")</f>
        <v>0</v>
      </c>
      <c r="K13" s="43">
        <f>J13/$N13</f>
        <v>0</v>
      </c>
      <c r="L13" s="20">
        <f>COUNTIF(D22,"M")</f>
        <v>1</v>
      </c>
      <c r="M13" s="43">
        <f>L13/$N13</f>
        <v>1</v>
      </c>
      <c r="N13" s="20">
        <f>SUM(J13,L13)</f>
        <v>1</v>
      </c>
    </row>
    <row r="14" spans="1:45" s="4" customFormat="1" ht="14.25" x14ac:dyDescent="0.2">
      <c r="A14" s="21" t="s">
        <v>28</v>
      </c>
      <c r="B14" s="21" t="s">
        <v>4</v>
      </c>
      <c r="C14" s="21" t="s">
        <v>261</v>
      </c>
      <c r="D14" s="22" t="s">
        <v>9</v>
      </c>
      <c r="E14" s="21" t="s">
        <v>4</v>
      </c>
      <c r="F14" s="21" t="s">
        <v>266</v>
      </c>
      <c r="G14" s="22" t="s">
        <v>9</v>
      </c>
      <c r="I14" s="17" t="s">
        <v>19</v>
      </c>
      <c r="J14" s="17">
        <f>SUM(J12:J13)</f>
        <v>3</v>
      </c>
      <c r="K14" s="44">
        <f>J14/N14</f>
        <v>0.5</v>
      </c>
      <c r="L14" s="17">
        <f t="shared" ref="L14:N14" si="0">SUM(L12:L13)</f>
        <v>3</v>
      </c>
      <c r="M14" s="44">
        <f>L14/N14</f>
        <v>0.5</v>
      </c>
      <c r="N14" s="17">
        <f t="shared" si="0"/>
        <v>6</v>
      </c>
    </row>
    <row r="15" spans="1:45" s="4" customFormat="1" ht="14.25" x14ac:dyDescent="0.2">
      <c r="A15" s="21" t="s">
        <v>28</v>
      </c>
      <c r="B15" s="21" t="s">
        <v>5</v>
      </c>
      <c r="C15" s="21" t="s">
        <v>262</v>
      </c>
      <c r="D15" s="22" t="s">
        <v>8</v>
      </c>
      <c r="E15" s="21" t="s">
        <v>5</v>
      </c>
      <c r="F15" s="21" t="s">
        <v>267</v>
      </c>
      <c r="G15" s="22" t="s">
        <v>8</v>
      </c>
      <c r="I15" s="23" t="s">
        <v>22</v>
      </c>
    </row>
    <row r="16" spans="1:45" s="4" customFormat="1" ht="14.25" x14ac:dyDescent="0.2">
      <c r="A16" s="21" t="s">
        <v>28</v>
      </c>
      <c r="B16" s="21" t="s">
        <v>32</v>
      </c>
      <c r="C16" s="21" t="s">
        <v>263</v>
      </c>
      <c r="D16" s="22" t="s">
        <v>9</v>
      </c>
      <c r="E16" s="21" t="s">
        <v>32</v>
      </c>
      <c r="F16" s="21" t="s">
        <v>268</v>
      </c>
      <c r="G16" s="22" t="s">
        <v>9</v>
      </c>
    </row>
    <row r="17" spans="1:19" s="4" customFormat="1" ht="22.5" x14ac:dyDescent="0.2">
      <c r="A17" s="21" t="s">
        <v>29</v>
      </c>
      <c r="B17" s="21" t="s">
        <v>4</v>
      </c>
      <c r="C17" s="21" t="s">
        <v>264</v>
      </c>
      <c r="D17" s="22" t="s">
        <v>8</v>
      </c>
      <c r="E17" s="21" t="s">
        <v>4</v>
      </c>
      <c r="F17" s="21" t="s">
        <v>269</v>
      </c>
      <c r="G17" s="22" t="s">
        <v>9</v>
      </c>
    </row>
    <row r="18" spans="1:19" s="4" customFormat="1" ht="14.25" x14ac:dyDescent="0.2">
      <c r="A18" s="24"/>
      <c r="B18" s="24"/>
      <c r="C18" s="24"/>
      <c r="D18" s="25"/>
      <c r="E18" s="24"/>
      <c r="F18" s="24"/>
      <c r="G18" s="25"/>
    </row>
    <row r="19" spans="1:19" s="4" customFormat="1" x14ac:dyDescent="0.2">
      <c r="A19" s="68" t="s">
        <v>13</v>
      </c>
      <c r="B19" s="68"/>
      <c r="C19" s="68"/>
      <c r="D19" s="68"/>
      <c r="E19" s="68"/>
      <c r="F19" s="68"/>
      <c r="G19" s="68"/>
      <c r="H19" s="88" t="s">
        <v>25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19" s="4" customFormat="1" ht="14.25" x14ac:dyDescent="0.2">
      <c r="A20" s="24"/>
      <c r="B20" s="24"/>
      <c r="C20" s="24"/>
      <c r="D20" s="25"/>
      <c r="E20" s="24"/>
      <c r="F20" s="24"/>
      <c r="G20" s="25"/>
    </row>
    <row r="21" spans="1:19" s="4" customFormat="1" ht="14.25" x14ac:dyDescent="0.2">
      <c r="A21" s="37" t="s">
        <v>26</v>
      </c>
      <c r="B21" s="37" t="s">
        <v>14</v>
      </c>
      <c r="C21" s="18" t="s">
        <v>11</v>
      </c>
      <c r="D21" s="38" t="s">
        <v>10</v>
      </c>
      <c r="E21" s="24"/>
      <c r="F21" s="24"/>
      <c r="G21" s="25"/>
      <c r="I21" s="89" t="s">
        <v>23</v>
      </c>
      <c r="J21" s="90"/>
      <c r="K21" s="41" t="s">
        <v>19</v>
      </c>
      <c r="L21" s="49" t="s">
        <v>31</v>
      </c>
      <c r="M21" s="26"/>
    </row>
    <row r="22" spans="1:19" s="4" customFormat="1" ht="22.5" x14ac:dyDescent="0.2">
      <c r="A22" s="21" t="s">
        <v>28</v>
      </c>
      <c r="B22" s="21" t="s">
        <v>73</v>
      </c>
      <c r="C22" s="21" t="s">
        <v>270</v>
      </c>
      <c r="D22" s="22" t="s">
        <v>9</v>
      </c>
      <c r="E22" s="24"/>
      <c r="F22" s="24"/>
      <c r="G22" s="25"/>
      <c r="I22" s="27" t="s">
        <v>4</v>
      </c>
      <c r="J22" s="28"/>
      <c r="K22" s="42">
        <f xml:space="preserve"> COUNTIF($B$13:$B$17,I22)+COUNTIF($B$22,I22)</f>
        <v>3</v>
      </c>
      <c r="L22" s="45">
        <f>K22/$K$26</f>
        <v>0.5</v>
      </c>
      <c r="M22" s="29"/>
    </row>
    <row r="23" spans="1:19" s="4" customFormat="1" ht="14.25" x14ac:dyDescent="0.2">
      <c r="A23" s="9"/>
      <c r="B23" s="9"/>
      <c r="C23" s="9"/>
      <c r="D23" s="30"/>
      <c r="E23" s="9"/>
      <c r="F23" s="9"/>
      <c r="G23" s="30"/>
      <c r="I23" s="27" t="s">
        <v>5</v>
      </c>
      <c r="J23" s="28"/>
      <c r="K23" s="42">
        <f xml:space="preserve"> COUNTIF($B$13:$B$17,I23)+COUNTIF($B$22,I23)</f>
        <v>1</v>
      </c>
      <c r="L23" s="45">
        <f t="shared" ref="L23:L25" si="1">K23/$K$26</f>
        <v>0.16666666666666666</v>
      </c>
      <c r="M23" s="29"/>
    </row>
    <row r="24" spans="1:19" s="4" customFormat="1" ht="14.25" x14ac:dyDescent="0.2">
      <c r="A24" s="10"/>
      <c r="B24" s="10"/>
      <c r="C24" s="10"/>
      <c r="D24" s="10"/>
      <c r="E24" s="10"/>
      <c r="F24" s="10"/>
      <c r="G24" s="10"/>
      <c r="I24" s="27" t="s">
        <v>32</v>
      </c>
      <c r="J24" s="28"/>
      <c r="K24" s="42">
        <f t="shared" ref="K24:K25" si="2" xml:space="preserve"> COUNTIF($B$13:$B$17,I24)+COUNTIF($B$22,I24)</f>
        <v>1</v>
      </c>
      <c r="L24" s="45">
        <f t="shared" si="1"/>
        <v>0.16666666666666666</v>
      </c>
      <c r="M24" s="29"/>
    </row>
    <row r="25" spans="1:19" s="4" customFormat="1" ht="14.25" x14ac:dyDescent="0.2">
      <c r="A25" s="9"/>
      <c r="B25" s="9"/>
      <c r="C25" s="9"/>
      <c r="D25" s="30"/>
      <c r="E25" s="9"/>
      <c r="F25" s="9"/>
      <c r="G25" s="30"/>
      <c r="I25" s="27" t="s">
        <v>73</v>
      </c>
      <c r="J25" s="28"/>
      <c r="K25" s="42">
        <f t="shared" si="2"/>
        <v>1</v>
      </c>
      <c r="L25" s="45">
        <f t="shared" si="1"/>
        <v>0.16666666666666666</v>
      </c>
      <c r="M25" s="29"/>
    </row>
    <row r="26" spans="1:19" s="4" customFormat="1" x14ac:dyDescent="0.25">
      <c r="A26" s="12"/>
      <c r="D26" s="13"/>
      <c r="E26" s="9"/>
      <c r="F26" s="9"/>
      <c r="G26" s="30"/>
      <c r="I26" s="52" t="s">
        <v>19</v>
      </c>
      <c r="J26" s="53"/>
      <c r="K26" s="31">
        <f>SUM(K22:K25)</f>
        <v>6</v>
      </c>
      <c r="L26" s="46">
        <f>K26/K26</f>
        <v>1</v>
      </c>
      <c r="M26" s="32"/>
    </row>
    <row r="27" spans="1:19" s="4" customFormat="1" ht="14.25" x14ac:dyDescent="0.2">
      <c r="A27" s="12"/>
      <c r="D27" s="13"/>
      <c r="E27" s="9"/>
      <c r="F27" s="9"/>
      <c r="G27" s="30"/>
      <c r="I27" s="23" t="s">
        <v>22</v>
      </c>
    </row>
    <row r="28" spans="1:19" s="4" customFormat="1" ht="14.25" x14ac:dyDescent="0.2">
      <c r="A28" s="9"/>
      <c r="B28" s="9"/>
      <c r="C28" s="9"/>
      <c r="D28" s="30"/>
      <c r="E28" s="9"/>
      <c r="F28" s="9"/>
      <c r="G28" s="30"/>
    </row>
    <row r="29" spans="1:19" s="4" customFormat="1" ht="14.25" x14ac:dyDescent="0.2">
      <c r="A29" s="9"/>
      <c r="B29" s="9"/>
      <c r="C29" s="9"/>
      <c r="D29" s="30"/>
      <c r="E29" s="9"/>
      <c r="F29" s="9"/>
      <c r="G29" s="30"/>
    </row>
    <row r="30" spans="1:19" s="4" customFormat="1" ht="14.25" x14ac:dyDescent="0.2">
      <c r="A30" s="9"/>
      <c r="B30" s="9"/>
      <c r="C30" s="9"/>
      <c r="D30" s="30"/>
      <c r="E30" s="9"/>
      <c r="F30" s="9"/>
      <c r="G30" s="30"/>
    </row>
    <row r="31" spans="1:19" s="4" customFormat="1" ht="14.25" x14ac:dyDescent="0.2">
      <c r="A31" s="9"/>
      <c r="B31" s="9"/>
      <c r="C31" s="9"/>
      <c r="D31" s="30"/>
      <c r="E31" s="9"/>
      <c r="F31" s="9"/>
      <c r="G31" s="30"/>
    </row>
    <row r="32" spans="1:19" s="4" customFormat="1" ht="14.25" x14ac:dyDescent="0.2">
      <c r="A32" s="33"/>
      <c r="B32" s="33"/>
      <c r="C32" s="33"/>
      <c r="D32" s="30"/>
      <c r="E32" s="33"/>
      <c r="F32" s="33"/>
      <c r="G32" s="34"/>
    </row>
    <row r="33" spans="1:7" s="4" customFormat="1" ht="14.25" x14ac:dyDescent="0.2">
      <c r="A33" s="33"/>
      <c r="B33" s="33"/>
      <c r="C33" s="33"/>
      <c r="D33" s="30"/>
      <c r="E33" s="33"/>
      <c r="F33" s="33"/>
      <c r="G33" s="34"/>
    </row>
    <row r="34" spans="1:7" s="4" customFormat="1" ht="14.25" x14ac:dyDescent="0.2">
      <c r="A34" s="12"/>
      <c r="D34" s="13"/>
      <c r="G34" s="12"/>
    </row>
    <row r="35" spans="1:7" s="4" customFormat="1" ht="14.25" x14ac:dyDescent="0.2">
      <c r="A35" s="12"/>
      <c r="D35" s="13"/>
      <c r="G35" s="12"/>
    </row>
    <row r="36" spans="1:7" s="4" customFormat="1" ht="14.25" x14ac:dyDescent="0.2">
      <c r="A36" s="12"/>
      <c r="D36" s="13"/>
      <c r="G36" s="12"/>
    </row>
    <row r="37" spans="1:7" ht="15" customHeight="1" x14ac:dyDescent="0.25"/>
    <row r="38" spans="1:7" ht="22.5" customHeight="1" x14ac:dyDescent="0.25"/>
  </sheetData>
  <mergeCells count="23"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zoomScaleNormal="100" workbookViewId="0">
      <selection activeCell="A13" sqref="A13:G17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11.5703125" bestFit="1" customWidth="1"/>
    <col min="12" max="12" width="9.140625" bestFit="1" customWidth="1"/>
    <col min="13" max="13" width="8.28515625" customWidth="1"/>
    <col min="14" max="14" width="6.140625" bestFit="1" customWidth="1"/>
  </cols>
  <sheetData>
    <row r="1" spans="1:45" s="4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4.25" x14ac:dyDescent="0.2">
      <c r="A3" s="67" t="s">
        <v>1</v>
      </c>
      <c r="B3" s="67"/>
      <c r="C3" s="67"/>
      <c r="D3" s="67"/>
      <c r="E3" s="67"/>
      <c r="F3" s="67"/>
      <c r="G3" s="67"/>
      <c r="H3" s="67" t="s">
        <v>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6" t="s">
        <v>60</v>
      </c>
      <c r="B4" s="66"/>
      <c r="C4" s="66"/>
      <c r="D4" s="66"/>
      <c r="E4" s="66"/>
      <c r="F4" s="66"/>
      <c r="G4" s="66"/>
      <c r="H4" s="66" t="s">
        <v>60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7"/>
      <c r="B5" s="8"/>
      <c r="C5" s="8"/>
      <c r="D5" s="7"/>
      <c r="E5" s="8"/>
      <c r="F5" s="8"/>
      <c r="G5" s="7"/>
      <c r="H5" s="7"/>
      <c r="I5" s="8"/>
      <c r="J5" s="8"/>
      <c r="K5" s="8"/>
      <c r="L5" s="8"/>
      <c r="M5" s="8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8"/>
    </row>
    <row r="6" spans="1:45" s="4" customFormat="1" ht="14.25" x14ac:dyDescent="0.2">
      <c r="A6" s="69" t="s">
        <v>55</v>
      </c>
      <c r="B6" s="69"/>
      <c r="C6" s="69"/>
      <c r="D6" s="69"/>
      <c r="E6" s="69"/>
      <c r="F6" s="69"/>
      <c r="G6" s="69"/>
      <c r="H6" s="69" t="s">
        <v>55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5" s="4" customFormat="1" ht="14.25" x14ac:dyDescent="0.2">
      <c r="A7" s="11"/>
      <c r="B7" s="10"/>
      <c r="C7" s="10"/>
      <c r="D7" s="11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45" s="4" customFormat="1" x14ac:dyDescent="0.25">
      <c r="A8" s="68" t="s">
        <v>12</v>
      </c>
      <c r="B8" s="68"/>
      <c r="C8" s="68"/>
      <c r="D8" s="68"/>
      <c r="E8" s="68"/>
      <c r="F8" s="68"/>
      <c r="G8" s="68"/>
      <c r="H8" s="79" t="s">
        <v>24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45" s="4" customFormat="1" ht="14.25" x14ac:dyDescent="0.2">
      <c r="A9" s="12"/>
      <c r="B9" s="82" t="s">
        <v>3</v>
      </c>
      <c r="C9" s="82"/>
      <c r="D9" s="13"/>
      <c r="G9" s="12"/>
      <c r="H9" s="14"/>
      <c r="I9" s="15"/>
      <c r="K9" s="15" t="s">
        <v>17</v>
      </c>
      <c r="M9" s="15" t="s">
        <v>18</v>
      </c>
      <c r="N9" s="1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</row>
    <row r="10" spans="1:45" s="4" customFormat="1" ht="14.25" x14ac:dyDescent="0.2">
      <c r="A10" s="12"/>
      <c r="B10" s="83"/>
      <c r="C10" s="83"/>
      <c r="D10" s="13"/>
      <c r="G10" s="12"/>
      <c r="H10" s="14"/>
      <c r="I10" s="84" t="s">
        <v>16</v>
      </c>
      <c r="J10" s="85" t="s">
        <v>17</v>
      </c>
      <c r="K10" s="85"/>
      <c r="L10" s="85" t="s">
        <v>18</v>
      </c>
      <c r="M10" s="85"/>
      <c r="N10" s="86" t="s">
        <v>19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6"/>
      <c r="AM10" s="16"/>
      <c r="AN10" s="16"/>
      <c r="AO10" s="16"/>
      <c r="AP10" s="16"/>
      <c r="AQ10" s="16"/>
      <c r="AR10" s="16"/>
      <c r="AS10" s="16"/>
    </row>
    <row r="11" spans="1:45" s="4" customFormat="1" ht="14.25" x14ac:dyDescent="0.2">
      <c r="A11" s="65" t="s">
        <v>26</v>
      </c>
      <c r="B11" s="70" t="s">
        <v>6</v>
      </c>
      <c r="C11" s="70"/>
      <c r="D11" s="70"/>
      <c r="E11" s="70" t="s">
        <v>7</v>
      </c>
      <c r="F11" s="70"/>
      <c r="G11" s="70"/>
      <c r="I11" s="74"/>
      <c r="J11" s="40" t="s">
        <v>30</v>
      </c>
      <c r="K11" s="40" t="s">
        <v>31</v>
      </c>
      <c r="L11" s="40" t="s">
        <v>30</v>
      </c>
      <c r="M11" s="40" t="s">
        <v>31</v>
      </c>
      <c r="N11" s="87"/>
    </row>
    <row r="12" spans="1:45" s="4" customFormat="1" ht="14.25" x14ac:dyDescent="0.2">
      <c r="A12" s="65"/>
      <c r="B12" s="18" t="s">
        <v>15</v>
      </c>
      <c r="C12" s="18" t="s">
        <v>11</v>
      </c>
      <c r="D12" s="19" t="s">
        <v>10</v>
      </c>
      <c r="E12" s="18" t="s">
        <v>15</v>
      </c>
      <c r="F12" s="18" t="s">
        <v>11</v>
      </c>
      <c r="G12" s="19" t="s">
        <v>10</v>
      </c>
      <c r="I12" s="20" t="s">
        <v>20</v>
      </c>
      <c r="J12" s="20">
        <f>COUNTIF(D13:D17,"H")</f>
        <v>2</v>
      </c>
      <c r="K12" s="43">
        <f>J12/$N12</f>
        <v>0.4</v>
      </c>
      <c r="L12" s="20">
        <f>COUNTIF(D13:D17,"M")</f>
        <v>3</v>
      </c>
      <c r="M12" s="43">
        <f>L12/$N12</f>
        <v>0.6</v>
      </c>
      <c r="N12" s="20">
        <f>SUM(J12,L12)</f>
        <v>5</v>
      </c>
    </row>
    <row r="13" spans="1:45" s="4" customFormat="1" ht="14.25" x14ac:dyDescent="0.2">
      <c r="A13" s="21" t="s">
        <v>27</v>
      </c>
      <c r="B13" s="21" t="s">
        <v>3</v>
      </c>
      <c r="C13" s="21" t="s">
        <v>271</v>
      </c>
      <c r="D13" s="22" t="s">
        <v>9</v>
      </c>
      <c r="E13" s="21" t="s">
        <v>3</v>
      </c>
      <c r="F13" s="21" t="s">
        <v>276</v>
      </c>
      <c r="G13" s="22" t="s">
        <v>9</v>
      </c>
      <c r="I13" s="20" t="s">
        <v>21</v>
      </c>
      <c r="J13" s="20">
        <f>COUNTIF(D22,"H")</f>
        <v>0</v>
      </c>
      <c r="K13" s="43">
        <f>J13/$N13</f>
        <v>0</v>
      </c>
      <c r="L13" s="20">
        <f>COUNTIF(D22,"M")</f>
        <v>1</v>
      </c>
      <c r="M13" s="43">
        <f>L13/$N13</f>
        <v>1</v>
      </c>
      <c r="N13" s="20">
        <f>SUM(J13,L13)</f>
        <v>1</v>
      </c>
    </row>
    <row r="14" spans="1:45" s="4" customFormat="1" ht="22.5" x14ac:dyDescent="0.2">
      <c r="A14" s="21" t="s">
        <v>28</v>
      </c>
      <c r="B14" s="21" t="s">
        <v>3</v>
      </c>
      <c r="C14" s="21" t="s">
        <v>272</v>
      </c>
      <c r="D14" s="22" t="s">
        <v>8</v>
      </c>
      <c r="E14" s="21" t="s">
        <v>3</v>
      </c>
      <c r="F14" s="21" t="s">
        <v>277</v>
      </c>
      <c r="G14" s="22" t="s">
        <v>8</v>
      </c>
      <c r="I14" s="17" t="s">
        <v>19</v>
      </c>
      <c r="J14" s="17">
        <f>SUM(J12:J13)</f>
        <v>2</v>
      </c>
      <c r="K14" s="44">
        <f>J14/N14</f>
        <v>0.33333333333333331</v>
      </c>
      <c r="L14" s="17">
        <f t="shared" ref="L14:N14" si="0">SUM(L12:L13)</f>
        <v>4</v>
      </c>
      <c r="M14" s="44">
        <f>L14/N14</f>
        <v>0.66666666666666663</v>
      </c>
      <c r="N14" s="17">
        <f t="shared" si="0"/>
        <v>6</v>
      </c>
    </row>
    <row r="15" spans="1:45" s="4" customFormat="1" ht="14.25" x14ac:dyDescent="0.2">
      <c r="A15" s="21" t="s">
        <v>28</v>
      </c>
      <c r="B15" s="21" t="s">
        <v>3</v>
      </c>
      <c r="C15" s="21" t="s">
        <v>273</v>
      </c>
      <c r="D15" s="22" t="s">
        <v>9</v>
      </c>
      <c r="E15" s="21" t="s">
        <v>3</v>
      </c>
      <c r="F15" s="21" t="s">
        <v>278</v>
      </c>
      <c r="G15" s="22" t="s">
        <v>9</v>
      </c>
      <c r="I15" s="23" t="s">
        <v>22</v>
      </c>
    </row>
    <row r="16" spans="1:45" s="4" customFormat="1" ht="14.25" x14ac:dyDescent="0.2">
      <c r="A16" s="21" t="s">
        <v>28</v>
      </c>
      <c r="B16" s="21" t="s">
        <v>3</v>
      </c>
      <c r="C16" s="21" t="s">
        <v>274</v>
      </c>
      <c r="D16" s="22" t="s">
        <v>8</v>
      </c>
      <c r="E16" s="21" t="s">
        <v>3</v>
      </c>
      <c r="F16" s="21" t="s">
        <v>279</v>
      </c>
      <c r="G16" s="22" t="s">
        <v>8</v>
      </c>
    </row>
    <row r="17" spans="1:19" s="4" customFormat="1" ht="14.25" x14ac:dyDescent="0.2">
      <c r="A17" s="21" t="s">
        <v>29</v>
      </c>
      <c r="B17" s="21" t="s">
        <v>3</v>
      </c>
      <c r="C17" s="21" t="s">
        <v>275</v>
      </c>
      <c r="D17" s="22" t="s">
        <v>9</v>
      </c>
      <c r="E17" s="21" t="s">
        <v>3</v>
      </c>
      <c r="F17" s="21" t="s">
        <v>280</v>
      </c>
      <c r="G17" s="22" t="s">
        <v>9</v>
      </c>
    </row>
    <row r="18" spans="1:19" s="4" customFormat="1" ht="14.25" x14ac:dyDescent="0.2">
      <c r="A18" s="24"/>
      <c r="B18" s="24"/>
      <c r="C18" s="24"/>
      <c r="D18" s="25"/>
      <c r="E18" s="24"/>
      <c r="F18" s="24"/>
      <c r="G18" s="25"/>
    </row>
    <row r="19" spans="1:19" s="4" customFormat="1" x14ac:dyDescent="0.2">
      <c r="A19" s="68" t="s">
        <v>13</v>
      </c>
      <c r="B19" s="68"/>
      <c r="C19" s="68"/>
      <c r="D19" s="68"/>
      <c r="E19" s="68"/>
      <c r="F19" s="68"/>
      <c r="G19" s="68"/>
      <c r="H19" s="88" t="s">
        <v>25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19" s="4" customFormat="1" ht="14.25" x14ac:dyDescent="0.2">
      <c r="A20" s="24"/>
      <c r="B20" s="24"/>
      <c r="C20" s="24"/>
      <c r="D20" s="25"/>
      <c r="E20" s="24"/>
      <c r="F20" s="24"/>
      <c r="G20" s="25"/>
    </row>
    <row r="21" spans="1:19" s="4" customFormat="1" ht="14.25" x14ac:dyDescent="0.2">
      <c r="A21" s="37" t="s">
        <v>26</v>
      </c>
      <c r="B21" s="37" t="s">
        <v>14</v>
      </c>
      <c r="C21" s="18" t="s">
        <v>11</v>
      </c>
      <c r="D21" s="38" t="s">
        <v>10</v>
      </c>
      <c r="E21" s="24"/>
      <c r="F21" s="24"/>
      <c r="G21" s="25"/>
      <c r="I21" s="89" t="s">
        <v>23</v>
      </c>
      <c r="J21" s="90"/>
      <c r="K21" s="41" t="s">
        <v>19</v>
      </c>
      <c r="L21" s="49" t="s">
        <v>31</v>
      </c>
      <c r="M21" s="26"/>
    </row>
    <row r="22" spans="1:19" s="4" customFormat="1" ht="14.25" x14ac:dyDescent="0.2">
      <c r="A22" s="21" t="s">
        <v>28</v>
      </c>
      <c r="B22" s="21" t="s">
        <v>5</v>
      </c>
      <c r="C22" s="21" t="s">
        <v>281</v>
      </c>
      <c r="D22" s="22" t="s">
        <v>9</v>
      </c>
      <c r="E22" s="24"/>
      <c r="F22" s="24"/>
      <c r="G22" s="25"/>
      <c r="I22" s="27" t="s">
        <v>5</v>
      </c>
      <c r="J22" s="28"/>
      <c r="K22" s="42">
        <f xml:space="preserve"> COUNTIF($B$13:$B$17,I22)+COUNTIF($B$22,I22)</f>
        <v>1</v>
      </c>
      <c r="L22" s="45">
        <f>K22/$K$24</f>
        <v>0.16666666666666666</v>
      </c>
      <c r="M22" s="29"/>
    </row>
    <row r="23" spans="1:19" s="4" customFormat="1" ht="14.25" x14ac:dyDescent="0.2">
      <c r="A23" s="9"/>
      <c r="B23" s="9"/>
      <c r="C23" s="9"/>
      <c r="D23" s="30"/>
      <c r="E23" s="9"/>
      <c r="F23" s="9"/>
      <c r="G23" s="30"/>
      <c r="I23" s="27" t="s">
        <v>3</v>
      </c>
      <c r="J23" s="28"/>
      <c r="K23" s="42">
        <f xml:space="preserve"> COUNTIF($B$13:$B$17,I23)+COUNTIF($B$22,I23)</f>
        <v>5</v>
      </c>
      <c r="L23" s="45">
        <f>K23/$K$24</f>
        <v>0.83333333333333337</v>
      </c>
      <c r="M23" s="29"/>
    </row>
    <row r="24" spans="1:19" s="4" customFormat="1" ht="14.25" x14ac:dyDescent="0.2">
      <c r="A24" s="10"/>
      <c r="B24" s="10"/>
      <c r="C24" s="10"/>
      <c r="D24" s="10"/>
      <c r="E24" s="10"/>
      <c r="F24" s="10"/>
      <c r="G24" s="10"/>
      <c r="I24" s="52" t="s">
        <v>19</v>
      </c>
      <c r="J24" s="53"/>
      <c r="K24" s="31">
        <f>SUM(K22:K23)</f>
        <v>6</v>
      </c>
      <c r="L24" s="46">
        <f>K24/K24</f>
        <v>1</v>
      </c>
      <c r="M24" s="29"/>
    </row>
    <row r="25" spans="1:19" s="4" customFormat="1" ht="14.25" x14ac:dyDescent="0.2">
      <c r="A25" s="9"/>
      <c r="B25" s="9"/>
      <c r="C25" s="9"/>
      <c r="D25" s="30"/>
      <c r="E25" s="9"/>
      <c r="F25" s="9"/>
      <c r="G25" s="30"/>
      <c r="I25" s="23" t="s">
        <v>22</v>
      </c>
      <c r="M25" s="29"/>
    </row>
    <row r="26" spans="1:19" s="4" customFormat="1" x14ac:dyDescent="0.25">
      <c r="A26" s="12"/>
      <c r="D26" s="13"/>
      <c r="E26" s="9"/>
      <c r="F26" s="9"/>
      <c r="G26" s="30"/>
      <c r="I26"/>
      <c r="J26"/>
      <c r="K26"/>
      <c r="L26"/>
      <c r="M26" s="32"/>
    </row>
    <row r="27" spans="1:19" s="4" customFormat="1" x14ac:dyDescent="0.25">
      <c r="A27" s="12"/>
      <c r="D27" s="13"/>
      <c r="E27" s="9"/>
      <c r="F27" s="9"/>
      <c r="G27" s="30"/>
      <c r="I27"/>
      <c r="J27"/>
      <c r="K27"/>
      <c r="L27"/>
    </row>
    <row r="28" spans="1:19" s="4" customFormat="1" ht="14.25" x14ac:dyDescent="0.2">
      <c r="A28" s="9"/>
      <c r="B28" s="9"/>
      <c r="C28" s="9"/>
      <c r="D28" s="30"/>
      <c r="E28" s="9"/>
      <c r="F28" s="9"/>
      <c r="G28" s="30"/>
    </row>
    <row r="29" spans="1:19" s="4" customFormat="1" ht="14.25" x14ac:dyDescent="0.2">
      <c r="A29" s="9"/>
      <c r="B29" s="9"/>
      <c r="C29" s="9"/>
      <c r="D29" s="30"/>
      <c r="E29" s="9"/>
      <c r="F29" s="9"/>
      <c r="G29" s="30"/>
    </row>
    <row r="30" spans="1:19" s="4" customFormat="1" ht="14.25" x14ac:dyDescent="0.2">
      <c r="A30" s="9"/>
      <c r="B30" s="9"/>
      <c r="C30" s="9"/>
      <c r="D30" s="30"/>
      <c r="E30" s="9"/>
      <c r="F30" s="9"/>
      <c r="G30" s="30"/>
    </row>
    <row r="31" spans="1:19" s="4" customFormat="1" ht="14.25" x14ac:dyDescent="0.2">
      <c r="A31" s="9"/>
      <c r="B31" s="9"/>
      <c r="C31" s="9"/>
      <c r="D31" s="30"/>
      <c r="E31" s="9"/>
      <c r="F31" s="9"/>
      <c r="G31" s="30"/>
    </row>
    <row r="32" spans="1:19" s="4" customFormat="1" ht="14.25" x14ac:dyDescent="0.2">
      <c r="A32" s="33"/>
      <c r="B32" s="33"/>
      <c r="C32" s="33"/>
      <c r="D32" s="30"/>
      <c r="E32" s="33"/>
      <c r="F32" s="33"/>
      <c r="G32" s="34"/>
    </row>
    <row r="33" spans="1:7" s="4" customFormat="1" ht="14.25" x14ac:dyDescent="0.2">
      <c r="A33" s="33"/>
      <c r="B33" s="33"/>
      <c r="C33" s="33"/>
      <c r="D33" s="30"/>
      <c r="E33" s="33"/>
      <c r="F33" s="33"/>
      <c r="G33" s="34"/>
    </row>
    <row r="34" spans="1:7" s="4" customFormat="1" ht="14.25" x14ac:dyDescent="0.2">
      <c r="A34" s="12"/>
      <c r="D34" s="13"/>
      <c r="G34" s="12"/>
    </row>
    <row r="35" spans="1:7" s="4" customFormat="1" ht="14.25" x14ac:dyDescent="0.2">
      <c r="A35" s="12"/>
      <c r="D35" s="13"/>
      <c r="G35" s="12"/>
    </row>
    <row r="36" spans="1:7" s="4" customFormat="1" ht="14.25" x14ac:dyDescent="0.2">
      <c r="A36" s="12"/>
      <c r="D36" s="13"/>
      <c r="G36" s="12"/>
    </row>
    <row r="37" spans="1:7" s="4" customFormat="1" ht="15" customHeight="1" x14ac:dyDescent="0.2">
      <c r="A37" s="12"/>
      <c r="D37" s="13"/>
      <c r="G37" s="12"/>
    </row>
    <row r="38" spans="1:7" ht="22.5" customHeight="1" x14ac:dyDescent="0.25"/>
  </sheetData>
  <mergeCells count="23"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opLeftCell="A7" zoomScaleNormal="100" workbookViewId="0">
      <selection activeCell="A13" sqref="A13:G17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8.710937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4.25" x14ac:dyDescent="0.2">
      <c r="A3" s="67" t="s">
        <v>1</v>
      </c>
      <c r="B3" s="67"/>
      <c r="C3" s="67"/>
      <c r="D3" s="67"/>
      <c r="E3" s="67"/>
      <c r="F3" s="67"/>
      <c r="G3" s="67"/>
      <c r="H3" s="67" t="s">
        <v>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6" t="s">
        <v>60</v>
      </c>
      <c r="B4" s="66"/>
      <c r="C4" s="66"/>
      <c r="D4" s="66"/>
      <c r="E4" s="66"/>
      <c r="F4" s="66"/>
      <c r="G4" s="66"/>
      <c r="H4" s="66" t="s">
        <v>60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7"/>
      <c r="B5" s="8"/>
      <c r="C5" s="8"/>
      <c r="D5" s="7"/>
      <c r="E5" s="8"/>
      <c r="F5" s="8"/>
      <c r="G5" s="7"/>
      <c r="H5" s="7"/>
      <c r="I5" s="8"/>
      <c r="J5" s="8"/>
      <c r="K5" s="8"/>
      <c r="L5" s="8"/>
      <c r="M5" s="8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8"/>
    </row>
    <row r="6" spans="1:45" s="4" customFormat="1" ht="14.25" x14ac:dyDescent="0.2">
      <c r="A6" s="69" t="s">
        <v>56</v>
      </c>
      <c r="B6" s="69"/>
      <c r="C6" s="69"/>
      <c r="D6" s="69"/>
      <c r="E6" s="69"/>
      <c r="F6" s="69"/>
      <c r="G6" s="69"/>
      <c r="H6" s="69" t="s">
        <v>56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5" s="4" customFormat="1" ht="14.25" x14ac:dyDescent="0.2">
      <c r="A7" s="11"/>
      <c r="B7" s="10"/>
      <c r="C7" s="10"/>
      <c r="D7" s="11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45" s="4" customFormat="1" x14ac:dyDescent="0.25">
      <c r="A8" s="68" t="s">
        <v>12</v>
      </c>
      <c r="B8" s="68"/>
      <c r="C8" s="68"/>
      <c r="D8" s="68"/>
      <c r="E8" s="68"/>
      <c r="F8" s="68"/>
      <c r="G8" s="68"/>
      <c r="H8" s="79" t="s">
        <v>24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45" s="4" customFormat="1" ht="14.25" x14ac:dyDescent="0.2">
      <c r="A9" s="12"/>
      <c r="B9" s="82" t="s">
        <v>107</v>
      </c>
      <c r="C9" s="82"/>
      <c r="D9" s="13"/>
      <c r="G9" s="12"/>
      <c r="H9" s="14"/>
      <c r="I9" s="15"/>
      <c r="K9" s="15" t="s">
        <v>17</v>
      </c>
      <c r="M9" s="15" t="s">
        <v>18</v>
      </c>
      <c r="N9" s="1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</row>
    <row r="10" spans="1:45" s="4" customFormat="1" ht="14.25" x14ac:dyDescent="0.2">
      <c r="A10" s="12"/>
      <c r="B10" s="83"/>
      <c r="C10" s="83"/>
      <c r="D10" s="13"/>
      <c r="G10" s="12"/>
      <c r="H10" s="14"/>
      <c r="I10" s="84" t="s">
        <v>16</v>
      </c>
      <c r="J10" s="85" t="s">
        <v>17</v>
      </c>
      <c r="K10" s="85"/>
      <c r="L10" s="85" t="s">
        <v>18</v>
      </c>
      <c r="M10" s="85"/>
      <c r="N10" s="86" t="s">
        <v>19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6"/>
      <c r="AM10" s="16"/>
      <c r="AN10" s="16"/>
      <c r="AO10" s="16"/>
      <c r="AP10" s="16"/>
      <c r="AQ10" s="16"/>
      <c r="AR10" s="16"/>
      <c r="AS10" s="16"/>
    </row>
    <row r="11" spans="1:45" s="4" customFormat="1" ht="14.25" x14ac:dyDescent="0.2">
      <c r="A11" s="65" t="s">
        <v>26</v>
      </c>
      <c r="B11" s="70" t="s">
        <v>6</v>
      </c>
      <c r="C11" s="70"/>
      <c r="D11" s="70"/>
      <c r="E11" s="70" t="s">
        <v>7</v>
      </c>
      <c r="F11" s="70"/>
      <c r="G11" s="70"/>
      <c r="I11" s="74"/>
      <c r="J11" s="40" t="s">
        <v>30</v>
      </c>
      <c r="K11" s="40" t="s">
        <v>31</v>
      </c>
      <c r="L11" s="40" t="s">
        <v>30</v>
      </c>
      <c r="M11" s="40" t="s">
        <v>31</v>
      </c>
      <c r="N11" s="87"/>
    </row>
    <row r="12" spans="1:45" s="4" customFormat="1" ht="14.25" x14ac:dyDescent="0.2">
      <c r="A12" s="65"/>
      <c r="B12" s="18" t="s">
        <v>15</v>
      </c>
      <c r="C12" s="18" t="s">
        <v>11</v>
      </c>
      <c r="D12" s="19" t="s">
        <v>10</v>
      </c>
      <c r="E12" s="18" t="s">
        <v>15</v>
      </c>
      <c r="F12" s="18" t="s">
        <v>11</v>
      </c>
      <c r="G12" s="19" t="s">
        <v>10</v>
      </c>
      <c r="I12" s="20" t="s">
        <v>20</v>
      </c>
      <c r="J12" s="20">
        <f>COUNTIF(D13:D17,"H")</f>
        <v>2</v>
      </c>
      <c r="K12" s="43">
        <f>J12/$N12</f>
        <v>0.4</v>
      </c>
      <c r="L12" s="20">
        <f>COUNTIF(D13:D17,"M")</f>
        <v>3</v>
      </c>
      <c r="M12" s="43">
        <f>L12/$N12</f>
        <v>0.6</v>
      </c>
      <c r="N12" s="20">
        <f>SUM(J12,L12)</f>
        <v>5</v>
      </c>
    </row>
    <row r="13" spans="1:45" s="4" customFormat="1" ht="14.25" x14ac:dyDescent="0.2">
      <c r="A13" s="21" t="s">
        <v>27</v>
      </c>
      <c r="B13" s="21" t="s">
        <v>4</v>
      </c>
      <c r="C13" s="21" t="s">
        <v>282</v>
      </c>
      <c r="D13" s="22" t="s">
        <v>9</v>
      </c>
      <c r="E13" s="21" t="s">
        <v>4</v>
      </c>
      <c r="F13" s="21" t="s">
        <v>287</v>
      </c>
      <c r="G13" s="22" t="s">
        <v>9</v>
      </c>
      <c r="I13" s="20" t="s">
        <v>21</v>
      </c>
      <c r="J13" s="20">
        <f>COUNTIF(D22,"H")</f>
        <v>1</v>
      </c>
      <c r="K13" s="43">
        <f>J13/$N13</f>
        <v>1</v>
      </c>
      <c r="L13" s="20">
        <f>COUNTIF(D22,"M")</f>
        <v>0</v>
      </c>
      <c r="M13" s="43">
        <f>L13/$N13</f>
        <v>0</v>
      </c>
      <c r="N13" s="20">
        <f>SUM(J13,L13)</f>
        <v>1</v>
      </c>
    </row>
    <row r="14" spans="1:45" s="4" customFormat="1" ht="14.25" x14ac:dyDescent="0.2">
      <c r="A14" s="21" t="s">
        <v>28</v>
      </c>
      <c r="B14" s="21" t="s">
        <v>4</v>
      </c>
      <c r="C14" s="21" t="s">
        <v>283</v>
      </c>
      <c r="D14" s="22" t="s">
        <v>8</v>
      </c>
      <c r="E14" s="21" t="s">
        <v>4</v>
      </c>
      <c r="F14" s="21" t="s">
        <v>288</v>
      </c>
      <c r="G14" s="22" t="s">
        <v>8</v>
      </c>
      <c r="I14" s="17" t="s">
        <v>19</v>
      </c>
      <c r="J14" s="17">
        <f>SUM(J12:J13)</f>
        <v>3</v>
      </c>
      <c r="K14" s="44">
        <f>J14/N14</f>
        <v>0.5</v>
      </c>
      <c r="L14" s="17">
        <f t="shared" ref="L14:N14" si="0">SUM(L12:L13)</f>
        <v>3</v>
      </c>
      <c r="M14" s="44">
        <f>L14/N14</f>
        <v>0.5</v>
      </c>
      <c r="N14" s="17">
        <f t="shared" si="0"/>
        <v>6</v>
      </c>
    </row>
    <row r="15" spans="1:45" s="4" customFormat="1" ht="14.25" x14ac:dyDescent="0.2">
      <c r="A15" s="21" t="s">
        <v>28</v>
      </c>
      <c r="B15" s="21" t="s">
        <v>5</v>
      </c>
      <c r="C15" s="21" t="s">
        <v>284</v>
      </c>
      <c r="D15" s="22" t="s">
        <v>9</v>
      </c>
      <c r="E15" s="21" t="s">
        <v>5</v>
      </c>
      <c r="F15" s="21" t="s">
        <v>289</v>
      </c>
      <c r="G15" s="22" t="s">
        <v>9</v>
      </c>
      <c r="I15" s="23" t="s">
        <v>22</v>
      </c>
    </row>
    <row r="16" spans="1:45" s="4" customFormat="1" ht="14.25" x14ac:dyDescent="0.2">
      <c r="A16" s="21" t="s">
        <v>28</v>
      </c>
      <c r="B16" s="21" t="s">
        <v>5</v>
      </c>
      <c r="C16" s="21" t="s">
        <v>285</v>
      </c>
      <c r="D16" s="22" t="s">
        <v>8</v>
      </c>
      <c r="E16" s="21" t="s">
        <v>5</v>
      </c>
      <c r="F16" s="21" t="s">
        <v>290</v>
      </c>
      <c r="G16" s="22" t="s">
        <v>8</v>
      </c>
    </row>
    <row r="17" spans="1:19" s="4" customFormat="1" ht="22.5" x14ac:dyDescent="0.2">
      <c r="A17" s="21" t="s">
        <v>29</v>
      </c>
      <c r="B17" s="21" t="s">
        <v>4</v>
      </c>
      <c r="C17" s="21" t="s">
        <v>286</v>
      </c>
      <c r="D17" s="22" t="s">
        <v>9</v>
      </c>
      <c r="E17" s="21" t="s">
        <v>4</v>
      </c>
      <c r="F17" s="21" t="s">
        <v>291</v>
      </c>
      <c r="G17" s="22" t="s">
        <v>9</v>
      </c>
    </row>
    <row r="18" spans="1:19" s="4" customFormat="1" ht="14.25" x14ac:dyDescent="0.2">
      <c r="A18" s="24"/>
      <c r="B18" s="24"/>
      <c r="C18" s="24"/>
      <c r="D18" s="25"/>
      <c r="E18" s="24"/>
      <c r="F18" s="24"/>
      <c r="G18" s="25"/>
    </row>
    <row r="19" spans="1:19" s="4" customFormat="1" x14ac:dyDescent="0.2">
      <c r="A19" s="68" t="s">
        <v>13</v>
      </c>
      <c r="B19" s="68"/>
      <c r="C19" s="68"/>
      <c r="D19" s="68"/>
      <c r="E19" s="68"/>
      <c r="F19" s="68"/>
      <c r="G19" s="68"/>
      <c r="H19" s="88" t="s">
        <v>25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19" s="4" customFormat="1" ht="14.25" x14ac:dyDescent="0.2">
      <c r="A20" s="24"/>
      <c r="B20" s="24"/>
      <c r="C20" s="24"/>
      <c r="D20" s="25"/>
      <c r="E20" s="24"/>
      <c r="F20" s="24"/>
      <c r="G20" s="25"/>
    </row>
    <row r="21" spans="1:19" s="4" customFormat="1" ht="14.25" x14ac:dyDescent="0.2">
      <c r="A21" s="37" t="s">
        <v>26</v>
      </c>
      <c r="B21" s="37" t="s">
        <v>14</v>
      </c>
      <c r="C21" s="18" t="s">
        <v>11</v>
      </c>
      <c r="D21" s="38" t="s">
        <v>10</v>
      </c>
      <c r="E21" s="24"/>
      <c r="F21" s="24"/>
      <c r="G21" s="25"/>
      <c r="I21" s="89" t="s">
        <v>23</v>
      </c>
      <c r="J21" s="90"/>
      <c r="K21" s="41" t="s">
        <v>19</v>
      </c>
      <c r="L21" s="49" t="s">
        <v>31</v>
      </c>
      <c r="M21" s="26"/>
    </row>
    <row r="22" spans="1:19" s="4" customFormat="1" ht="14.25" x14ac:dyDescent="0.2">
      <c r="A22" s="21" t="s">
        <v>28</v>
      </c>
      <c r="B22" s="21" t="s">
        <v>3</v>
      </c>
      <c r="C22" s="21" t="s">
        <v>57</v>
      </c>
      <c r="D22" s="22" t="s">
        <v>8</v>
      </c>
      <c r="E22" s="24"/>
      <c r="F22" s="24"/>
      <c r="G22" s="25"/>
      <c r="I22" s="27" t="s">
        <v>4</v>
      </c>
      <c r="J22" s="28"/>
      <c r="K22" s="42">
        <f xml:space="preserve"> COUNTIF($B$13:$B$17,I22)+COUNTIF($B$22,I22)</f>
        <v>3</v>
      </c>
      <c r="L22" s="45">
        <f>K22/$K$25</f>
        <v>0.5</v>
      </c>
      <c r="M22" s="29"/>
    </row>
    <row r="23" spans="1:19" s="4" customFormat="1" ht="14.25" x14ac:dyDescent="0.2">
      <c r="A23" s="9"/>
      <c r="B23" s="9"/>
      <c r="C23" s="9"/>
      <c r="D23" s="30"/>
      <c r="E23" s="9"/>
      <c r="F23" s="9"/>
      <c r="G23" s="30"/>
      <c r="I23" s="27" t="s">
        <v>5</v>
      </c>
      <c r="J23" s="28"/>
      <c r="K23" s="42">
        <f xml:space="preserve"> COUNTIF($B$13:$B$17,I23)+COUNTIF($B$22,I23)</f>
        <v>2</v>
      </c>
      <c r="L23" s="45">
        <f t="shared" ref="L23:L24" si="1">K23/$K$25</f>
        <v>0.33333333333333331</v>
      </c>
      <c r="M23" s="29"/>
    </row>
    <row r="24" spans="1:19" s="4" customFormat="1" ht="14.25" x14ac:dyDescent="0.2">
      <c r="A24" s="10"/>
      <c r="B24" s="10"/>
      <c r="C24" s="10"/>
      <c r="D24" s="10"/>
      <c r="E24" s="10"/>
      <c r="F24" s="10"/>
      <c r="G24" s="10"/>
      <c r="I24" s="27" t="s">
        <v>3</v>
      </c>
      <c r="J24" s="28"/>
      <c r="K24" s="42">
        <f t="shared" ref="K24" si="2" xml:space="preserve"> COUNTIF($B$13:$B$17,I24)+COUNTIF($B$22,I24)</f>
        <v>1</v>
      </c>
      <c r="L24" s="45">
        <f t="shared" si="1"/>
        <v>0.16666666666666666</v>
      </c>
      <c r="M24" s="29"/>
    </row>
    <row r="25" spans="1:19" s="4" customFormat="1" ht="14.25" x14ac:dyDescent="0.2">
      <c r="A25" s="9"/>
      <c r="B25" s="9"/>
      <c r="C25" s="9"/>
      <c r="D25" s="30"/>
      <c r="E25" s="9"/>
      <c r="F25" s="9"/>
      <c r="G25" s="30"/>
      <c r="I25" s="54" t="s">
        <v>19</v>
      </c>
      <c r="J25" s="55"/>
      <c r="K25" s="31">
        <f>SUM(K22:K24)</f>
        <v>6</v>
      </c>
      <c r="L25" s="46">
        <f>K25/K25</f>
        <v>1</v>
      </c>
      <c r="M25" s="29"/>
    </row>
    <row r="26" spans="1:19" s="4" customFormat="1" x14ac:dyDescent="0.25">
      <c r="A26" s="12"/>
      <c r="D26" s="13"/>
      <c r="E26" s="9"/>
      <c r="F26" s="9"/>
      <c r="G26" s="30"/>
      <c r="I26" s="23" t="s">
        <v>22</v>
      </c>
      <c r="M26" s="32"/>
    </row>
    <row r="27" spans="1:19" s="4" customFormat="1" ht="14.25" x14ac:dyDescent="0.2">
      <c r="A27" s="12"/>
      <c r="D27" s="13"/>
      <c r="E27" s="9"/>
      <c r="F27" s="9"/>
      <c r="G27" s="30"/>
      <c r="I27" s="23"/>
    </row>
    <row r="28" spans="1:19" s="4" customFormat="1" ht="14.25" x14ac:dyDescent="0.2">
      <c r="A28" s="9"/>
      <c r="B28" s="9"/>
      <c r="C28" s="9"/>
      <c r="D28" s="30"/>
      <c r="E28" s="9"/>
      <c r="F28" s="9"/>
      <c r="G28" s="30"/>
    </row>
    <row r="29" spans="1:19" s="4" customFormat="1" ht="14.25" x14ac:dyDescent="0.2">
      <c r="A29" s="9"/>
      <c r="B29" s="9"/>
      <c r="C29" s="9"/>
      <c r="D29" s="30"/>
      <c r="E29" s="9"/>
      <c r="F29" s="9"/>
      <c r="G29" s="30"/>
    </row>
    <row r="30" spans="1:19" s="4" customFormat="1" ht="14.25" x14ac:dyDescent="0.2">
      <c r="A30" s="9"/>
      <c r="B30" s="9"/>
      <c r="C30" s="9"/>
      <c r="D30" s="30"/>
      <c r="E30" s="9"/>
      <c r="F30" s="9"/>
      <c r="G30" s="30"/>
    </row>
    <row r="31" spans="1:19" s="4" customFormat="1" ht="14.25" x14ac:dyDescent="0.2">
      <c r="A31" s="9"/>
      <c r="B31" s="9"/>
      <c r="C31" s="9"/>
      <c r="D31" s="30"/>
      <c r="E31" s="9"/>
      <c r="F31" s="9"/>
      <c r="G31" s="30"/>
    </row>
    <row r="32" spans="1:19" s="4" customFormat="1" ht="14.25" x14ac:dyDescent="0.2">
      <c r="A32" s="33"/>
      <c r="B32" s="33"/>
      <c r="C32" s="33"/>
      <c r="D32" s="30"/>
      <c r="E32" s="33"/>
      <c r="F32" s="33"/>
      <c r="G32" s="34"/>
    </row>
    <row r="33" spans="1:7" s="4" customFormat="1" ht="14.25" x14ac:dyDescent="0.2">
      <c r="A33" s="33"/>
      <c r="B33" s="33"/>
      <c r="C33" s="33"/>
      <c r="D33" s="30"/>
      <c r="E33" s="33"/>
      <c r="F33" s="33"/>
      <c r="G33" s="34"/>
    </row>
    <row r="34" spans="1:7" s="4" customFormat="1" ht="14.25" x14ac:dyDescent="0.2">
      <c r="A34" s="12"/>
      <c r="D34" s="13"/>
      <c r="G34" s="12"/>
    </row>
    <row r="37" spans="1:7" ht="15" customHeight="1" x14ac:dyDescent="0.25"/>
    <row r="38" spans="1:7" ht="22.5" customHeight="1" x14ac:dyDescent="0.25"/>
  </sheetData>
  <mergeCells count="23"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zoomScaleNormal="100" workbookViewId="0">
      <selection activeCell="A13" sqref="A13:G17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8.710937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4.25" x14ac:dyDescent="0.2">
      <c r="A3" s="67" t="s">
        <v>1</v>
      </c>
      <c r="B3" s="67"/>
      <c r="C3" s="67"/>
      <c r="D3" s="67"/>
      <c r="E3" s="67"/>
      <c r="F3" s="67"/>
      <c r="G3" s="67"/>
      <c r="H3" s="67" t="s">
        <v>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6" t="s">
        <v>60</v>
      </c>
      <c r="B4" s="66"/>
      <c r="C4" s="66"/>
      <c r="D4" s="66"/>
      <c r="E4" s="66"/>
      <c r="F4" s="66"/>
      <c r="G4" s="66"/>
      <c r="H4" s="66" t="s">
        <v>60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7"/>
      <c r="B5" s="8"/>
      <c r="C5" s="8"/>
      <c r="D5" s="7"/>
      <c r="E5" s="8"/>
      <c r="F5" s="8"/>
      <c r="G5" s="7"/>
      <c r="H5" s="7"/>
      <c r="I5" s="8"/>
      <c r="J5" s="8"/>
      <c r="K5" s="8"/>
      <c r="L5" s="8"/>
      <c r="M5" s="8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8"/>
    </row>
    <row r="6" spans="1:45" s="4" customFormat="1" ht="14.25" x14ac:dyDescent="0.2">
      <c r="A6" s="69" t="s">
        <v>58</v>
      </c>
      <c r="B6" s="69"/>
      <c r="C6" s="69"/>
      <c r="D6" s="69"/>
      <c r="E6" s="69"/>
      <c r="F6" s="69"/>
      <c r="G6" s="69"/>
      <c r="H6" s="69" t="s">
        <v>58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5" s="4" customFormat="1" ht="14.25" x14ac:dyDescent="0.2">
      <c r="A7" s="11"/>
      <c r="B7" s="10"/>
      <c r="C7" s="10"/>
      <c r="D7" s="11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45" s="4" customFormat="1" x14ac:dyDescent="0.25">
      <c r="A8" s="68" t="s">
        <v>12</v>
      </c>
      <c r="B8" s="68"/>
      <c r="C8" s="68"/>
      <c r="D8" s="68"/>
      <c r="E8" s="68"/>
      <c r="F8" s="68"/>
      <c r="G8" s="68"/>
      <c r="H8" s="79" t="s">
        <v>24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45" s="4" customFormat="1" ht="14.25" x14ac:dyDescent="0.2">
      <c r="A9" s="12"/>
      <c r="B9" s="82" t="s">
        <v>3</v>
      </c>
      <c r="C9" s="82"/>
      <c r="D9" s="13"/>
      <c r="G9" s="12"/>
      <c r="H9" s="14"/>
      <c r="I9" s="15"/>
      <c r="K9" s="15" t="s">
        <v>17</v>
      </c>
      <c r="M9" s="15" t="s">
        <v>18</v>
      </c>
      <c r="N9" s="1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</row>
    <row r="10" spans="1:45" s="4" customFormat="1" ht="14.25" x14ac:dyDescent="0.2">
      <c r="A10" s="12"/>
      <c r="B10" s="83"/>
      <c r="C10" s="83"/>
      <c r="D10" s="13"/>
      <c r="G10" s="12"/>
      <c r="H10" s="14"/>
      <c r="I10" s="84" t="s">
        <v>16</v>
      </c>
      <c r="J10" s="85" t="s">
        <v>17</v>
      </c>
      <c r="K10" s="85"/>
      <c r="L10" s="85" t="s">
        <v>18</v>
      </c>
      <c r="M10" s="85"/>
      <c r="N10" s="86" t="s">
        <v>19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6"/>
      <c r="AM10" s="16"/>
      <c r="AN10" s="16"/>
      <c r="AO10" s="16"/>
      <c r="AP10" s="16"/>
      <c r="AQ10" s="16"/>
      <c r="AR10" s="16"/>
      <c r="AS10" s="16"/>
    </row>
    <row r="11" spans="1:45" s="4" customFormat="1" ht="14.25" x14ac:dyDescent="0.2">
      <c r="A11" s="65" t="s">
        <v>26</v>
      </c>
      <c r="B11" s="70" t="s">
        <v>6</v>
      </c>
      <c r="C11" s="70"/>
      <c r="D11" s="70"/>
      <c r="E11" s="70" t="s">
        <v>7</v>
      </c>
      <c r="F11" s="70"/>
      <c r="G11" s="70"/>
      <c r="I11" s="74"/>
      <c r="J11" s="40" t="s">
        <v>30</v>
      </c>
      <c r="K11" s="40" t="s">
        <v>31</v>
      </c>
      <c r="L11" s="40" t="s">
        <v>30</v>
      </c>
      <c r="M11" s="40" t="s">
        <v>31</v>
      </c>
      <c r="N11" s="87"/>
    </row>
    <row r="12" spans="1:45" s="4" customFormat="1" ht="14.25" x14ac:dyDescent="0.2">
      <c r="A12" s="65"/>
      <c r="B12" s="18" t="s">
        <v>15</v>
      </c>
      <c r="C12" s="18" t="s">
        <v>11</v>
      </c>
      <c r="D12" s="19" t="s">
        <v>10</v>
      </c>
      <c r="E12" s="18" t="s">
        <v>15</v>
      </c>
      <c r="F12" s="18" t="s">
        <v>11</v>
      </c>
      <c r="G12" s="19" t="s">
        <v>10</v>
      </c>
      <c r="I12" s="20" t="s">
        <v>20</v>
      </c>
      <c r="J12" s="20">
        <f>COUNTIF(D13:D17,"H")</f>
        <v>3</v>
      </c>
      <c r="K12" s="43">
        <f>J12/$N12</f>
        <v>0.6</v>
      </c>
      <c r="L12" s="20">
        <f>COUNTIF(D13:D17,"M")</f>
        <v>2</v>
      </c>
      <c r="M12" s="43">
        <f>L12/$N12</f>
        <v>0.4</v>
      </c>
      <c r="N12" s="20">
        <f>SUM(J12,L12)</f>
        <v>5</v>
      </c>
    </row>
    <row r="13" spans="1:45" s="4" customFormat="1" ht="14.25" x14ac:dyDescent="0.2">
      <c r="A13" s="21" t="s">
        <v>27</v>
      </c>
      <c r="B13" s="21" t="s">
        <v>3</v>
      </c>
      <c r="C13" s="21" t="s">
        <v>292</v>
      </c>
      <c r="D13" s="22" t="s">
        <v>8</v>
      </c>
      <c r="E13" s="21" t="s">
        <v>3</v>
      </c>
      <c r="F13" s="21" t="s">
        <v>297</v>
      </c>
      <c r="G13" s="22" t="s">
        <v>9</v>
      </c>
      <c r="I13" s="20" t="s">
        <v>21</v>
      </c>
      <c r="J13" s="20">
        <f>COUNTIF(D22,"H")</f>
        <v>0</v>
      </c>
      <c r="K13" s="43">
        <f>J13/$N13</f>
        <v>0</v>
      </c>
      <c r="L13" s="20">
        <f>COUNTIF(D22,"M")</f>
        <v>1</v>
      </c>
      <c r="M13" s="43">
        <f>L13/$N13</f>
        <v>1</v>
      </c>
      <c r="N13" s="20">
        <f>SUM(J13,L13)</f>
        <v>1</v>
      </c>
    </row>
    <row r="14" spans="1:45" s="4" customFormat="1" ht="14.25" x14ac:dyDescent="0.2">
      <c r="A14" s="21" t="s">
        <v>28</v>
      </c>
      <c r="B14" s="21" t="s">
        <v>3</v>
      </c>
      <c r="C14" s="21" t="s">
        <v>293</v>
      </c>
      <c r="D14" s="22" t="s">
        <v>9</v>
      </c>
      <c r="E14" s="21" t="s">
        <v>3</v>
      </c>
      <c r="F14" s="21" t="s">
        <v>298</v>
      </c>
      <c r="G14" s="22" t="s">
        <v>9</v>
      </c>
      <c r="I14" s="17" t="s">
        <v>19</v>
      </c>
      <c r="J14" s="17">
        <f>SUM(J12:J13)</f>
        <v>3</v>
      </c>
      <c r="K14" s="44">
        <f>J14/N14</f>
        <v>0.5</v>
      </c>
      <c r="L14" s="17">
        <f t="shared" ref="L14:N14" si="0">SUM(L12:L13)</f>
        <v>3</v>
      </c>
      <c r="M14" s="44">
        <f>L14/N14</f>
        <v>0.5</v>
      </c>
      <c r="N14" s="17">
        <f t="shared" si="0"/>
        <v>6</v>
      </c>
    </row>
    <row r="15" spans="1:45" s="4" customFormat="1" ht="14.25" x14ac:dyDescent="0.2">
      <c r="A15" s="21" t="s">
        <v>28</v>
      </c>
      <c r="B15" s="21" t="s">
        <v>3</v>
      </c>
      <c r="C15" s="21" t="s">
        <v>294</v>
      </c>
      <c r="D15" s="22" t="s">
        <v>8</v>
      </c>
      <c r="E15" s="21" t="s">
        <v>3</v>
      </c>
      <c r="F15" s="21" t="s">
        <v>299</v>
      </c>
      <c r="G15" s="22" t="s">
        <v>8</v>
      </c>
      <c r="I15" s="23" t="s">
        <v>22</v>
      </c>
    </row>
    <row r="16" spans="1:45" s="4" customFormat="1" ht="14.25" x14ac:dyDescent="0.2">
      <c r="A16" s="21" t="s">
        <v>28</v>
      </c>
      <c r="B16" s="21" t="s">
        <v>3</v>
      </c>
      <c r="C16" s="21" t="s">
        <v>295</v>
      </c>
      <c r="D16" s="22" t="s">
        <v>9</v>
      </c>
      <c r="E16" s="21" t="s">
        <v>3</v>
      </c>
      <c r="F16" s="21" t="s">
        <v>300</v>
      </c>
      <c r="G16" s="22" t="s">
        <v>9</v>
      </c>
    </row>
    <row r="17" spans="1:19" s="4" customFormat="1" ht="14.25" x14ac:dyDescent="0.2">
      <c r="A17" s="21" t="s">
        <v>29</v>
      </c>
      <c r="B17" s="21" t="s">
        <v>3</v>
      </c>
      <c r="C17" s="21" t="s">
        <v>296</v>
      </c>
      <c r="D17" s="22" t="s">
        <v>8</v>
      </c>
      <c r="E17" s="21" t="s">
        <v>3</v>
      </c>
      <c r="F17" s="21" t="s">
        <v>301</v>
      </c>
      <c r="G17" s="22" t="s">
        <v>8</v>
      </c>
    </row>
    <row r="18" spans="1:19" s="4" customFormat="1" ht="14.25" x14ac:dyDescent="0.2">
      <c r="A18" s="24"/>
      <c r="B18" s="24"/>
      <c r="C18" s="24"/>
      <c r="D18" s="25"/>
      <c r="E18" s="24"/>
      <c r="F18" s="24"/>
      <c r="G18" s="25"/>
    </row>
    <row r="19" spans="1:19" s="4" customFormat="1" x14ac:dyDescent="0.2">
      <c r="A19" s="68" t="s">
        <v>13</v>
      </c>
      <c r="B19" s="68"/>
      <c r="C19" s="68"/>
      <c r="D19" s="68"/>
      <c r="E19" s="68"/>
      <c r="F19" s="68"/>
      <c r="G19" s="68"/>
      <c r="H19" s="88" t="s">
        <v>25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19" s="4" customFormat="1" ht="14.25" x14ac:dyDescent="0.2">
      <c r="A20" s="24"/>
      <c r="B20" s="24"/>
      <c r="C20" s="24"/>
      <c r="D20" s="25"/>
      <c r="E20" s="24"/>
      <c r="F20" s="24"/>
      <c r="G20" s="25"/>
    </row>
    <row r="21" spans="1:19" s="4" customFormat="1" ht="14.25" x14ac:dyDescent="0.2">
      <c r="A21" s="37" t="s">
        <v>26</v>
      </c>
      <c r="B21" s="37" t="s">
        <v>14</v>
      </c>
      <c r="C21" s="18" t="s">
        <v>11</v>
      </c>
      <c r="D21" s="38" t="s">
        <v>10</v>
      </c>
      <c r="E21" s="24"/>
      <c r="F21" s="24"/>
      <c r="G21" s="25"/>
      <c r="I21" s="89" t="s">
        <v>23</v>
      </c>
      <c r="J21" s="90"/>
      <c r="K21" s="41" t="s">
        <v>19</v>
      </c>
      <c r="L21" s="49" t="s">
        <v>31</v>
      </c>
      <c r="M21" s="26"/>
    </row>
    <row r="22" spans="1:19" s="4" customFormat="1" ht="14.25" x14ac:dyDescent="0.2">
      <c r="A22" s="21" t="s">
        <v>28</v>
      </c>
      <c r="B22" s="21" t="s">
        <v>5</v>
      </c>
      <c r="C22" s="39" t="s">
        <v>302</v>
      </c>
      <c r="D22" s="58" t="s">
        <v>9</v>
      </c>
      <c r="E22" s="24"/>
      <c r="F22" s="24"/>
      <c r="G22" s="25"/>
      <c r="I22" s="27" t="s">
        <v>5</v>
      </c>
      <c r="J22" s="28"/>
      <c r="K22" s="42">
        <f xml:space="preserve"> COUNTIF($B$13:$B$17,I22)+COUNTIF($B$22,I22)</f>
        <v>1</v>
      </c>
      <c r="L22" s="45">
        <f>K22/$K$24</f>
        <v>0.16666666666666666</v>
      </c>
      <c r="M22" s="29"/>
    </row>
    <row r="23" spans="1:19" s="4" customFormat="1" ht="14.25" x14ac:dyDescent="0.2">
      <c r="A23" s="9"/>
      <c r="B23" s="9"/>
      <c r="C23" s="9"/>
      <c r="D23" s="30"/>
      <c r="E23" s="9"/>
      <c r="F23" s="9"/>
      <c r="G23" s="30"/>
      <c r="I23" s="27" t="s">
        <v>3</v>
      </c>
      <c r="J23" s="28"/>
      <c r="K23" s="42">
        <f xml:space="preserve"> COUNTIF($B$13:$B$17,I23)+COUNTIF($B$22,I23)</f>
        <v>5</v>
      </c>
      <c r="L23" s="45">
        <f>K23/$K$24</f>
        <v>0.83333333333333337</v>
      </c>
      <c r="M23" s="29"/>
    </row>
    <row r="24" spans="1:19" s="4" customFormat="1" ht="14.25" x14ac:dyDescent="0.2">
      <c r="A24" s="10"/>
      <c r="B24" s="10"/>
      <c r="C24" s="10"/>
      <c r="D24" s="10"/>
      <c r="E24" s="10"/>
      <c r="F24" s="10"/>
      <c r="G24" s="10"/>
      <c r="I24" s="52" t="s">
        <v>19</v>
      </c>
      <c r="J24" s="53"/>
      <c r="K24" s="31">
        <f>SUM(K22:K23)</f>
        <v>6</v>
      </c>
      <c r="L24" s="46">
        <f>K24/K24</f>
        <v>1</v>
      </c>
      <c r="M24" s="29"/>
    </row>
    <row r="25" spans="1:19" s="4" customFormat="1" ht="14.25" x14ac:dyDescent="0.2">
      <c r="A25" s="9"/>
      <c r="B25" s="9"/>
      <c r="C25" s="9"/>
      <c r="D25" s="30"/>
      <c r="E25" s="9"/>
      <c r="F25" s="9"/>
      <c r="G25" s="30"/>
      <c r="I25" s="23" t="s">
        <v>22</v>
      </c>
      <c r="M25" s="29"/>
    </row>
    <row r="26" spans="1:19" s="4" customFormat="1" x14ac:dyDescent="0.25">
      <c r="A26" s="12"/>
      <c r="D26" s="13"/>
      <c r="E26" s="9"/>
      <c r="F26" s="9"/>
      <c r="G26" s="30"/>
      <c r="I26"/>
      <c r="J26"/>
      <c r="K26"/>
      <c r="L26"/>
      <c r="M26" s="32"/>
    </row>
    <row r="27" spans="1:19" s="4" customFormat="1" x14ac:dyDescent="0.25">
      <c r="A27" s="12"/>
      <c r="D27" s="13"/>
      <c r="E27" s="9"/>
      <c r="F27" s="9"/>
      <c r="G27" s="30"/>
      <c r="I27"/>
      <c r="J27"/>
      <c r="K27"/>
      <c r="L27"/>
    </row>
    <row r="28" spans="1:19" s="4" customFormat="1" ht="14.25" x14ac:dyDescent="0.2">
      <c r="A28" s="9"/>
      <c r="B28" s="9"/>
      <c r="C28" s="9"/>
      <c r="D28" s="30"/>
      <c r="E28" s="9"/>
      <c r="F28" s="9"/>
      <c r="G28" s="30"/>
    </row>
    <row r="29" spans="1:19" s="4" customFormat="1" ht="14.25" x14ac:dyDescent="0.2">
      <c r="A29" s="9"/>
      <c r="B29" s="9"/>
      <c r="C29" s="9"/>
      <c r="D29" s="30"/>
      <c r="E29" s="9"/>
      <c r="F29" s="9"/>
      <c r="G29" s="30"/>
    </row>
    <row r="30" spans="1:19" s="4" customFormat="1" ht="14.25" x14ac:dyDescent="0.2">
      <c r="A30" s="9"/>
      <c r="B30" s="9"/>
      <c r="C30" s="9"/>
      <c r="D30" s="30"/>
      <c r="E30" s="9"/>
      <c r="F30" s="9"/>
      <c r="G30" s="30"/>
    </row>
    <row r="31" spans="1:19" s="4" customFormat="1" ht="14.25" x14ac:dyDescent="0.2">
      <c r="A31" s="9"/>
      <c r="B31" s="9"/>
      <c r="C31" s="9"/>
      <c r="D31" s="30"/>
      <c r="E31" s="9"/>
      <c r="F31" s="9"/>
      <c r="G31" s="30"/>
    </row>
    <row r="32" spans="1:19" s="4" customFormat="1" ht="14.25" x14ac:dyDescent="0.2">
      <c r="A32" s="33"/>
      <c r="B32" s="33"/>
      <c r="C32" s="33"/>
      <c r="D32" s="30"/>
      <c r="E32" s="33"/>
      <c r="F32" s="33"/>
      <c r="G32" s="34"/>
    </row>
    <row r="33" spans="1:7" s="4" customFormat="1" ht="14.25" x14ac:dyDescent="0.2">
      <c r="A33" s="33"/>
      <c r="B33" s="33"/>
      <c r="C33" s="33"/>
      <c r="D33" s="30"/>
      <c r="E33" s="33"/>
      <c r="F33" s="33"/>
      <c r="G33" s="34"/>
    </row>
    <row r="34" spans="1:7" s="4" customFormat="1" ht="14.25" x14ac:dyDescent="0.2">
      <c r="A34" s="12"/>
      <c r="D34" s="13"/>
      <c r="G34" s="12"/>
    </row>
    <row r="35" spans="1:7" s="4" customFormat="1" ht="14.25" x14ac:dyDescent="0.2">
      <c r="A35" s="12"/>
      <c r="D35" s="13"/>
      <c r="G35" s="12"/>
    </row>
    <row r="36" spans="1:7" s="4" customFormat="1" ht="14.25" x14ac:dyDescent="0.2">
      <c r="A36" s="12"/>
      <c r="D36" s="13"/>
      <c r="G36" s="12"/>
    </row>
    <row r="37" spans="1:7" s="4" customFormat="1" ht="15" customHeight="1" x14ac:dyDescent="0.2">
      <c r="A37" s="12"/>
      <c r="D37" s="13"/>
      <c r="G37" s="12"/>
    </row>
    <row r="38" spans="1:7" ht="22.5" customHeight="1" x14ac:dyDescent="0.25"/>
  </sheetData>
  <mergeCells count="23"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"/>
  <sheetViews>
    <sheetView tabSelected="1" view="pageBreakPreview" zoomScaleNormal="75" zoomScaleSheetLayoutView="100" workbookViewId="0">
      <selection activeCell="D23" sqref="D23"/>
    </sheetView>
  </sheetViews>
  <sheetFormatPr baseColWidth="10" defaultRowHeight="15" x14ac:dyDescent="0.25"/>
  <cols>
    <col min="1" max="1" width="8.5703125" customWidth="1"/>
    <col min="3" max="3" width="8.7109375" bestFit="1" customWidth="1"/>
    <col min="4" max="4" width="11.5703125" bestFit="1" customWidth="1"/>
    <col min="5" max="5" width="9.140625" bestFit="1" customWidth="1"/>
    <col min="6" max="9" width="9.28515625" customWidth="1"/>
    <col min="10" max="10" width="10.28515625" bestFit="1" customWidth="1"/>
    <col min="11" max="11" width="6.140625" bestFit="1" customWidth="1"/>
  </cols>
  <sheetData>
    <row r="1" spans="1:42" s="4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42" s="4" customFormat="1" ht="12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42" s="4" customFormat="1" ht="14.25" x14ac:dyDescent="0.2">
      <c r="A3" s="66" t="s">
        <v>336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42" s="4" customFormat="1" ht="12" customHeight="1" x14ac:dyDescent="0.2">
      <c r="A4" s="66" t="s">
        <v>60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42" s="4" customFormat="1" ht="14.25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7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9"/>
      <c r="AG5" s="8"/>
      <c r="AH5" s="8"/>
    </row>
    <row r="6" spans="1:42" s="4" customFormat="1" ht="15" customHeight="1" x14ac:dyDescent="0.2">
      <c r="A6" s="69" t="s">
        <v>304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42" s="4" customForma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42" s="4" customFormat="1" x14ac:dyDescent="0.25">
      <c r="A8" s="10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42" s="4" customForma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6"/>
      <c r="AJ9" s="16"/>
      <c r="AK9" s="16"/>
      <c r="AL9" s="16"/>
      <c r="AM9" s="16"/>
      <c r="AN9" s="16"/>
      <c r="AO9" s="16"/>
      <c r="AP9" s="16"/>
    </row>
    <row r="10" spans="1:42" s="4" customFormat="1" x14ac:dyDescent="0.25">
      <c r="A10" s="14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6"/>
      <c r="AJ10" s="16"/>
      <c r="AK10" s="16"/>
      <c r="AL10" s="16"/>
      <c r="AM10" s="16"/>
      <c r="AN10" s="16"/>
      <c r="AO10" s="16"/>
      <c r="AP10" s="16"/>
    </row>
    <row r="11" spans="1:42" s="4" customFormat="1" ht="14.25" x14ac:dyDescent="0.2">
      <c r="A11" s="14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42" s="4" customFormat="1" x14ac:dyDescent="0.25">
      <c r="B12" s="79" t="s">
        <v>333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</row>
    <row r="13" spans="1:42" s="4" customFormat="1" x14ac:dyDescent="0.25">
      <c r="B13"/>
      <c r="C13"/>
      <c r="D13"/>
      <c r="E13"/>
      <c r="F13"/>
      <c r="G13"/>
      <c r="H13"/>
      <c r="I13"/>
      <c r="J13"/>
      <c r="K13"/>
      <c r="L13" s="14"/>
      <c r="M13" s="14"/>
      <c r="N13" s="14"/>
      <c r="O13" s="14"/>
      <c r="P13" s="14"/>
    </row>
    <row r="14" spans="1:42" s="4" customFormat="1" ht="14.25" x14ac:dyDescent="0.2">
      <c r="B14" s="71" t="s">
        <v>308</v>
      </c>
      <c r="C14" s="72"/>
      <c r="D14" s="72"/>
      <c r="E14" s="72"/>
      <c r="F14" s="72"/>
      <c r="G14" s="72"/>
      <c r="H14" s="72"/>
      <c r="I14" s="72"/>
      <c r="J14" s="72"/>
      <c r="K14" s="72"/>
      <c r="L14" s="14"/>
      <c r="M14" s="14"/>
      <c r="N14" s="14"/>
      <c r="O14" s="14"/>
      <c r="P14" s="14"/>
    </row>
    <row r="15" spans="1:42" s="4" customFormat="1" ht="14.25" x14ac:dyDescent="0.2">
      <c r="B15" s="73" t="s">
        <v>16</v>
      </c>
      <c r="C15" s="75" t="s">
        <v>309</v>
      </c>
      <c r="D15" s="75"/>
      <c r="E15" s="75" t="s">
        <v>310</v>
      </c>
      <c r="F15" s="75"/>
      <c r="G15" s="76" t="s">
        <v>334</v>
      </c>
      <c r="H15" s="77"/>
      <c r="I15" s="76" t="s">
        <v>311</v>
      </c>
      <c r="J15" s="77"/>
      <c r="K15" s="78" t="s">
        <v>19</v>
      </c>
    </row>
    <row r="16" spans="1:42" s="4" customFormat="1" ht="14.25" x14ac:dyDescent="0.2">
      <c r="B16" s="74"/>
      <c r="C16" s="40" t="s">
        <v>30</v>
      </c>
      <c r="D16" s="40" t="s">
        <v>31</v>
      </c>
      <c r="E16" s="40" t="s">
        <v>30</v>
      </c>
      <c r="F16" s="40" t="s">
        <v>31</v>
      </c>
      <c r="G16" s="40" t="s">
        <v>30</v>
      </c>
      <c r="H16" s="40" t="s">
        <v>31</v>
      </c>
      <c r="I16" s="40" t="s">
        <v>30</v>
      </c>
      <c r="J16" s="40" t="s">
        <v>31</v>
      </c>
      <c r="K16" s="71"/>
    </row>
    <row r="17" spans="1:16" s="4" customFormat="1" ht="14.25" x14ac:dyDescent="0.2">
      <c r="B17" s="20" t="s">
        <v>20</v>
      </c>
      <c r="C17" s="20">
        <v>8</v>
      </c>
      <c r="D17" s="43">
        <v>7.2727272727272724E-2</v>
      </c>
      <c r="E17" s="20">
        <v>0</v>
      </c>
      <c r="F17" s="43">
        <v>0</v>
      </c>
      <c r="G17" s="20">
        <v>0</v>
      </c>
      <c r="H17" s="43">
        <v>0</v>
      </c>
      <c r="I17" s="20">
        <v>102</v>
      </c>
      <c r="J17" s="43">
        <v>0.92727272727272725</v>
      </c>
      <c r="K17" s="20">
        <v>110</v>
      </c>
    </row>
    <row r="18" spans="1:16" s="4" customFormat="1" ht="14.25" x14ac:dyDescent="0.2">
      <c r="B18" s="20" t="s">
        <v>21</v>
      </c>
      <c r="C18" s="20">
        <v>5</v>
      </c>
      <c r="D18" s="43">
        <v>0.22727272727272727</v>
      </c>
      <c r="E18" s="20">
        <v>0</v>
      </c>
      <c r="F18" s="43">
        <v>0</v>
      </c>
      <c r="G18" s="20">
        <v>2</v>
      </c>
      <c r="H18" s="43">
        <v>9.0909090909090912E-2</v>
      </c>
      <c r="I18" s="20">
        <v>15</v>
      </c>
      <c r="J18" s="43">
        <v>0.68181818181818177</v>
      </c>
      <c r="K18" s="20">
        <v>22</v>
      </c>
    </row>
    <row r="19" spans="1:16" s="4" customFormat="1" ht="14.25" x14ac:dyDescent="0.2">
      <c r="B19" s="17" t="s">
        <v>19</v>
      </c>
      <c r="C19" s="17">
        <v>13</v>
      </c>
      <c r="D19" s="44">
        <v>9.8484848484848481E-2</v>
      </c>
      <c r="E19" s="17">
        <v>0</v>
      </c>
      <c r="F19" s="44">
        <v>0</v>
      </c>
      <c r="G19" s="17">
        <v>2</v>
      </c>
      <c r="H19" s="44">
        <v>1.5151515151515152E-2</v>
      </c>
      <c r="I19" s="17">
        <v>117</v>
      </c>
      <c r="J19" s="44">
        <v>0.88636363636363635</v>
      </c>
      <c r="K19" s="17">
        <v>132</v>
      </c>
    </row>
    <row r="20" spans="1:16" s="4" customFormat="1" x14ac:dyDescent="0.25">
      <c r="A20"/>
      <c r="B20" s="23" t="s">
        <v>22</v>
      </c>
    </row>
    <row r="21" spans="1:16" s="4" customFormat="1" x14ac:dyDescent="0.25">
      <c r="A21"/>
    </row>
    <row r="22" spans="1:16" s="4" customFormat="1" x14ac:dyDescent="0.25">
      <c r="A22"/>
    </row>
    <row r="23" spans="1:16" s="4" customFormat="1" x14ac:dyDescent="0.25">
      <c r="A23"/>
      <c r="L23"/>
      <c r="M23"/>
      <c r="N23"/>
      <c r="O23"/>
      <c r="P23"/>
    </row>
    <row r="24" spans="1:16" s="4" customForma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s="4" customForma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s="4" customForma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s="4" customForma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s="4" customForma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s="4" customForma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s="4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s="4" customForma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s="4" customForma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s="4" customForma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s="4" customForma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s="4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s="4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s="4" customForma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s="4" customForma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s="4" customFormat="1" ht="15" customHeight="1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s="4" customFormat="1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s="4" customFormat="1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s="4" customFormat="1" x14ac:dyDescent="0.25">
      <c r="B42"/>
      <c r="C42"/>
      <c r="D42"/>
      <c r="E42"/>
      <c r="F42"/>
      <c r="G42"/>
      <c r="H42"/>
      <c r="I42"/>
      <c r="J42"/>
      <c r="K42"/>
    </row>
    <row r="43" spans="1:16" s="4" customFormat="1" ht="14.25" x14ac:dyDescent="0.2"/>
    <row r="44" spans="1:16" s="4" customFormat="1" ht="14.25" x14ac:dyDescent="0.2"/>
    <row r="45" spans="1:16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2:1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</sheetData>
  <mergeCells count="13">
    <mergeCell ref="B12:P12"/>
    <mergeCell ref="A4:P4"/>
    <mergeCell ref="A6:P6"/>
    <mergeCell ref="A1:P1"/>
    <mergeCell ref="A2:P2"/>
    <mergeCell ref="A3:P3"/>
    <mergeCell ref="B14:K14"/>
    <mergeCell ref="B15:B16"/>
    <mergeCell ref="C15:D15"/>
    <mergeCell ref="E15:F15"/>
    <mergeCell ref="G15:H15"/>
    <mergeCell ref="I15:J15"/>
    <mergeCell ref="K15:K16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6"/>
  <sheetViews>
    <sheetView topLeftCell="A7" zoomScaleNormal="100" workbookViewId="0">
      <selection activeCell="A22" sqref="A22:D22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8.710937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4.25" x14ac:dyDescent="0.2">
      <c r="A3" s="67" t="s">
        <v>1</v>
      </c>
      <c r="B3" s="67"/>
      <c r="C3" s="67"/>
      <c r="D3" s="67"/>
      <c r="E3" s="67"/>
      <c r="F3" s="67"/>
      <c r="G3" s="67"/>
      <c r="H3" s="67" t="s">
        <v>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6" t="s">
        <v>60</v>
      </c>
      <c r="B4" s="66"/>
      <c r="C4" s="66"/>
      <c r="D4" s="66"/>
      <c r="E4" s="66"/>
      <c r="F4" s="66"/>
      <c r="G4" s="66"/>
      <c r="H4" s="66" t="s">
        <v>60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7"/>
      <c r="B5" s="8"/>
      <c r="C5" s="8"/>
      <c r="D5" s="7"/>
      <c r="E5" s="8"/>
      <c r="F5" s="8"/>
      <c r="G5" s="7"/>
      <c r="H5" s="7"/>
      <c r="I5" s="8"/>
      <c r="J5" s="8"/>
      <c r="K5" s="8"/>
      <c r="L5" s="8"/>
      <c r="M5" s="8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8"/>
    </row>
    <row r="6" spans="1:45" s="4" customFormat="1" ht="14.25" x14ac:dyDescent="0.2">
      <c r="A6" s="69" t="s">
        <v>33</v>
      </c>
      <c r="B6" s="69"/>
      <c r="C6" s="69"/>
      <c r="D6" s="69"/>
      <c r="E6" s="69"/>
      <c r="F6" s="69"/>
      <c r="G6" s="69"/>
      <c r="H6" s="69" t="s">
        <v>33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5" s="4" customFormat="1" ht="14.25" x14ac:dyDescent="0.2">
      <c r="A7" s="11"/>
      <c r="B7" s="10"/>
      <c r="C7" s="10"/>
      <c r="D7" s="11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45" s="4" customFormat="1" x14ac:dyDescent="0.25">
      <c r="A8" s="68" t="s">
        <v>12</v>
      </c>
      <c r="B8" s="68"/>
      <c r="C8" s="68"/>
      <c r="D8" s="68"/>
      <c r="E8" s="68"/>
      <c r="F8" s="68"/>
      <c r="G8" s="68"/>
      <c r="H8" s="79" t="s">
        <v>24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45" s="4" customFormat="1" ht="14.25" x14ac:dyDescent="0.2">
      <c r="A9" s="12"/>
      <c r="B9" s="82" t="s">
        <v>73</v>
      </c>
      <c r="C9" s="82"/>
      <c r="D9" s="13"/>
      <c r="G9" s="12"/>
      <c r="H9" s="14"/>
      <c r="I9" s="15"/>
      <c r="K9" s="15" t="s">
        <v>17</v>
      </c>
      <c r="M9" s="15" t="s">
        <v>18</v>
      </c>
      <c r="N9" s="1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</row>
    <row r="10" spans="1:45" s="4" customFormat="1" ht="14.25" x14ac:dyDescent="0.2">
      <c r="A10" s="12"/>
      <c r="B10" s="83"/>
      <c r="C10" s="83"/>
      <c r="D10" s="13"/>
      <c r="G10" s="12"/>
      <c r="H10" s="14"/>
      <c r="I10" s="84" t="s">
        <v>16</v>
      </c>
      <c r="J10" s="85" t="s">
        <v>17</v>
      </c>
      <c r="K10" s="85"/>
      <c r="L10" s="85" t="s">
        <v>18</v>
      </c>
      <c r="M10" s="85"/>
      <c r="N10" s="86" t="s">
        <v>19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6"/>
      <c r="AM10" s="16"/>
      <c r="AN10" s="16"/>
      <c r="AO10" s="16"/>
      <c r="AP10" s="16"/>
      <c r="AQ10" s="16"/>
      <c r="AR10" s="16"/>
      <c r="AS10" s="16"/>
    </row>
    <row r="11" spans="1:45" s="4" customFormat="1" ht="14.25" x14ac:dyDescent="0.2">
      <c r="A11" s="65" t="s">
        <v>26</v>
      </c>
      <c r="B11" s="70" t="s">
        <v>6</v>
      </c>
      <c r="C11" s="70"/>
      <c r="D11" s="70"/>
      <c r="E11" s="70" t="s">
        <v>7</v>
      </c>
      <c r="F11" s="70"/>
      <c r="G11" s="70"/>
      <c r="I11" s="74"/>
      <c r="J11" s="40" t="s">
        <v>30</v>
      </c>
      <c r="K11" s="40" t="s">
        <v>31</v>
      </c>
      <c r="L11" s="40" t="s">
        <v>30</v>
      </c>
      <c r="M11" s="40" t="s">
        <v>31</v>
      </c>
      <c r="N11" s="87"/>
    </row>
    <row r="12" spans="1:45" s="4" customFormat="1" ht="14.25" x14ac:dyDescent="0.2">
      <c r="A12" s="65"/>
      <c r="B12" s="18" t="s">
        <v>15</v>
      </c>
      <c r="C12" s="18" t="s">
        <v>11</v>
      </c>
      <c r="D12" s="19" t="s">
        <v>10</v>
      </c>
      <c r="E12" s="18" t="s">
        <v>15</v>
      </c>
      <c r="F12" s="18" t="s">
        <v>11</v>
      </c>
      <c r="G12" s="19" t="s">
        <v>10</v>
      </c>
      <c r="I12" s="20" t="s">
        <v>20</v>
      </c>
      <c r="J12" s="20">
        <f>COUNTIF(D13:D17,"H")</f>
        <v>3</v>
      </c>
      <c r="K12" s="43">
        <f>J12/$N12</f>
        <v>0.6</v>
      </c>
      <c r="L12" s="20">
        <f>COUNTIF(D13:D17,"M")</f>
        <v>2</v>
      </c>
      <c r="M12" s="43">
        <f>L12/$N12</f>
        <v>0.4</v>
      </c>
      <c r="N12" s="20">
        <f>SUM(J12,L12)</f>
        <v>5</v>
      </c>
    </row>
    <row r="13" spans="1:45" s="4" customFormat="1" ht="22.5" x14ac:dyDescent="0.2">
      <c r="A13" s="21" t="s">
        <v>27</v>
      </c>
      <c r="B13" s="51" t="s">
        <v>73</v>
      </c>
      <c r="C13" s="21" t="s">
        <v>74</v>
      </c>
      <c r="D13" s="22" t="s">
        <v>8</v>
      </c>
      <c r="E13" s="51" t="s">
        <v>73</v>
      </c>
      <c r="F13" s="21" t="s">
        <v>79</v>
      </c>
      <c r="G13" s="22" t="s">
        <v>8</v>
      </c>
      <c r="I13" s="20" t="s">
        <v>21</v>
      </c>
      <c r="J13" s="20">
        <f>COUNTIF(D22,"H")</f>
        <v>0</v>
      </c>
      <c r="K13" s="43">
        <f>J13/$N13</f>
        <v>0</v>
      </c>
      <c r="L13" s="20">
        <f>COUNTIF(D22,"M")</f>
        <v>1</v>
      </c>
      <c r="M13" s="43">
        <f>L13/$N13</f>
        <v>1</v>
      </c>
      <c r="N13" s="20">
        <f>SUM(J13,L13)</f>
        <v>1</v>
      </c>
    </row>
    <row r="14" spans="1:45" s="4" customFormat="1" ht="22.5" x14ac:dyDescent="0.2">
      <c r="A14" s="21" t="s">
        <v>28</v>
      </c>
      <c r="B14" s="51" t="s">
        <v>73</v>
      </c>
      <c r="C14" s="21" t="s">
        <v>75</v>
      </c>
      <c r="D14" s="22" t="s">
        <v>9</v>
      </c>
      <c r="E14" s="51" t="s">
        <v>73</v>
      </c>
      <c r="F14" s="21" t="s">
        <v>80</v>
      </c>
      <c r="G14" s="22" t="s">
        <v>9</v>
      </c>
      <c r="I14" s="17" t="s">
        <v>19</v>
      </c>
      <c r="J14" s="17">
        <f>SUM(J12:J13)</f>
        <v>3</v>
      </c>
      <c r="K14" s="44">
        <f>J14/N14</f>
        <v>0.5</v>
      </c>
      <c r="L14" s="17">
        <f t="shared" ref="L14:N14" si="0">SUM(L12:L13)</f>
        <v>3</v>
      </c>
      <c r="M14" s="44">
        <f>L14/N14</f>
        <v>0.5</v>
      </c>
      <c r="N14" s="17">
        <f t="shared" si="0"/>
        <v>6</v>
      </c>
    </row>
    <row r="15" spans="1:45" s="4" customFormat="1" ht="22.5" x14ac:dyDescent="0.2">
      <c r="A15" s="21" t="s">
        <v>28</v>
      </c>
      <c r="B15" s="51" t="s">
        <v>73</v>
      </c>
      <c r="C15" s="21" t="s">
        <v>76</v>
      </c>
      <c r="D15" s="22" t="s">
        <v>8</v>
      </c>
      <c r="E15" s="51" t="s">
        <v>73</v>
      </c>
      <c r="F15" s="21" t="s">
        <v>81</v>
      </c>
      <c r="G15" s="22" t="s">
        <v>8</v>
      </c>
      <c r="I15" s="23" t="s">
        <v>22</v>
      </c>
    </row>
    <row r="16" spans="1:45" s="4" customFormat="1" ht="22.5" x14ac:dyDescent="0.2">
      <c r="A16" s="21" t="s">
        <v>28</v>
      </c>
      <c r="B16" s="51" t="s">
        <v>73</v>
      </c>
      <c r="C16" s="21" t="s">
        <v>77</v>
      </c>
      <c r="D16" s="22" t="s">
        <v>9</v>
      </c>
      <c r="E16" s="51" t="s">
        <v>73</v>
      </c>
      <c r="F16" s="21" t="s">
        <v>82</v>
      </c>
      <c r="G16" s="22" t="s">
        <v>9</v>
      </c>
    </row>
    <row r="17" spans="1:19" s="4" customFormat="1" ht="22.5" x14ac:dyDescent="0.2">
      <c r="A17" s="21" t="s">
        <v>29</v>
      </c>
      <c r="B17" s="51" t="s">
        <v>73</v>
      </c>
      <c r="C17" s="21" t="s">
        <v>78</v>
      </c>
      <c r="D17" s="22" t="s">
        <v>8</v>
      </c>
      <c r="E17" s="51" t="s">
        <v>73</v>
      </c>
      <c r="F17" s="21" t="s">
        <v>83</v>
      </c>
      <c r="G17" s="22" t="s">
        <v>9</v>
      </c>
    </row>
    <row r="18" spans="1:19" s="4" customFormat="1" ht="14.25" x14ac:dyDescent="0.2">
      <c r="A18" s="24"/>
      <c r="B18" s="24"/>
      <c r="C18" s="24"/>
      <c r="D18" s="25"/>
      <c r="E18" s="24"/>
      <c r="F18" s="24"/>
      <c r="G18" s="25"/>
    </row>
    <row r="19" spans="1:19" s="4" customFormat="1" x14ac:dyDescent="0.2">
      <c r="A19" s="68" t="s">
        <v>13</v>
      </c>
      <c r="B19" s="68"/>
      <c r="C19" s="68"/>
      <c r="D19" s="68"/>
      <c r="E19" s="68"/>
      <c r="F19" s="68"/>
      <c r="G19" s="68"/>
      <c r="H19" s="88" t="s">
        <v>25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19" s="4" customFormat="1" ht="14.25" x14ac:dyDescent="0.2">
      <c r="A20" s="24"/>
      <c r="B20" s="24"/>
      <c r="C20" s="24"/>
      <c r="D20" s="25"/>
      <c r="E20" s="24"/>
      <c r="F20" s="24"/>
      <c r="G20" s="25"/>
    </row>
    <row r="21" spans="1:19" s="4" customFormat="1" ht="14.25" x14ac:dyDescent="0.2">
      <c r="A21" s="37" t="s">
        <v>26</v>
      </c>
      <c r="B21" s="37" t="s">
        <v>14</v>
      </c>
      <c r="C21" s="18" t="s">
        <v>11</v>
      </c>
      <c r="D21" s="38" t="s">
        <v>10</v>
      </c>
      <c r="E21" s="24"/>
      <c r="F21" s="24"/>
      <c r="G21" s="25"/>
      <c r="I21" s="89" t="s">
        <v>23</v>
      </c>
      <c r="J21" s="90"/>
      <c r="K21" s="41" t="s">
        <v>19</v>
      </c>
      <c r="L21" s="49" t="s">
        <v>31</v>
      </c>
      <c r="M21" s="26"/>
    </row>
    <row r="22" spans="1:19" s="4" customFormat="1" ht="14.25" x14ac:dyDescent="0.2">
      <c r="A22" s="21" t="s">
        <v>28</v>
      </c>
      <c r="B22" s="21" t="s">
        <v>5</v>
      </c>
      <c r="C22" s="21" t="s">
        <v>84</v>
      </c>
      <c r="D22" s="22" t="s">
        <v>9</v>
      </c>
      <c r="E22" s="24"/>
      <c r="F22" s="24"/>
      <c r="G22" s="25"/>
      <c r="I22" s="27" t="s">
        <v>5</v>
      </c>
      <c r="J22" s="28"/>
      <c r="K22" s="42">
        <f xml:space="preserve"> COUNTIF($B$13:$B$17,I22)+COUNTIF($B$22,I22)</f>
        <v>1</v>
      </c>
      <c r="L22" s="47">
        <f>K22/$K$24</f>
        <v>0.16666666666666666</v>
      </c>
      <c r="M22" s="29"/>
    </row>
    <row r="23" spans="1:19" s="4" customFormat="1" ht="14.25" x14ac:dyDescent="0.2">
      <c r="A23" s="9"/>
      <c r="B23" s="9"/>
      <c r="C23" s="9"/>
      <c r="D23" s="30"/>
      <c r="E23" s="9"/>
      <c r="F23" s="9"/>
      <c r="G23" s="30"/>
      <c r="I23" s="27" t="s">
        <v>73</v>
      </c>
      <c r="J23" s="28"/>
      <c r="K23" s="42">
        <f t="shared" ref="K23" si="1" xml:space="preserve"> COUNTIF($B$13:$B$17,I23)+COUNTIF($B$22,I23)</f>
        <v>5</v>
      </c>
      <c r="L23" s="47">
        <f>K23/$K$24</f>
        <v>0.83333333333333337</v>
      </c>
      <c r="M23" s="29"/>
    </row>
    <row r="24" spans="1:19" s="4" customFormat="1" x14ac:dyDescent="0.25">
      <c r="A24" s="12"/>
      <c r="D24" s="13"/>
      <c r="E24" s="9"/>
      <c r="F24" s="9"/>
      <c r="G24" s="30"/>
      <c r="I24" s="80" t="s">
        <v>19</v>
      </c>
      <c r="J24" s="81"/>
      <c r="K24" s="31">
        <f>SUM(K22:K23)</f>
        <v>6</v>
      </c>
      <c r="L24" s="48">
        <f>K24/K24</f>
        <v>1</v>
      </c>
      <c r="M24" s="32"/>
    </row>
    <row r="25" spans="1:19" s="4" customFormat="1" ht="14.25" x14ac:dyDescent="0.2">
      <c r="A25" s="12"/>
      <c r="D25" s="13"/>
      <c r="E25" s="9"/>
      <c r="F25" s="9"/>
      <c r="G25" s="30"/>
      <c r="I25" s="23" t="s">
        <v>22</v>
      </c>
    </row>
    <row r="26" spans="1:19" s="4" customFormat="1" ht="14.25" x14ac:dyDescent="0.2">
      <c r="A26" s="9"/>
      <c r="B26" s="9"/>
      <c r="C26" s="9"/>
      <c r="D26" s="30"/>
      <c r="E26" s="9"/>
      <c r="F26" s="9"/>
      <c r="G26" s="30"/>
    </row>
    <row r="27" spans="1:19" s="4" customFormat="1" ht="14.25" x14ac:dyDescent="0.2">
      <c r="A27" s="9"/>
      <c r="B27" s="9"/>
      <c r="C27" s="9"/>
      <c r="D27" s="30"/>
      <c r="E27" s="9"/>
      <c r="F27" s="9"/>
      <c r="G27" s="30"/>
    </row>
    <row r="28" spans="1:19" s="4" customFormat="1" ht="14.25" x14ac:dyDescent="0.2">
      <c r="A28" s="9"/>
      <c r="B28" s="9"/>
      <c r="C28" s="9"/>
      <c r="D28" s="30"/>
      <c r="E28" s="9"/>
      <c r="F28" s="9"/>
      <c r="G28" s="30"/>
    </row>
    <row r="29" spans="1:19" s="4" customFormat="1" ht="14.25" x14ac:dyDescent="0.2">
      <c r="A29" s="9"/>
      <c r="B29" s="9"/>
      <c r="C29" s="9"/>
      <c r="D29" s="30"/>
      <c r="E29" s="9"/>
      <c r="F29" s="9"/>
      <c r="G29" s="30"/>
    </row>
    <row r="30" spans="1:19" s="4" customFormat="1" ht="14.25" x14ac:dyDescent="0.2">
      <c r="A30" s="33"/>
      <c r="B30" s="33"/>
      <c r="C30" s="33"/>
      <c r="D30" s="30"/>
      <c r="E30" s="33"/>
      <c r="F30" s="33"/>
      <c r="G30" s="34"/>
    </row>
    <row r="31" spans="1:19" s="4" customFormat="1" ht="14.25" x14ac:dyDescent="0.2">
      <c r="A31" s="33"/>
      <c r="B31" s="33"/>
      <c r="C31" s="33"/>
      <c r="D31" s="30"/>
      <c r="E31" s="33"/>
      <c r="F31" s="33"/>
      <c r="G31" s="34"/>
    </row>
    <row r="32" spans="1:19" s="4" customFormat="1" ht="14.25" x14ac:dyDescent="0.2">
      <c r="A32" s="12"/>
      <c r="D32" s="13"/>
      <c r="G32" s="12"/>
    </row>
    <row r="33" spans="1:7" s="4" customFormat="1" ht="14.25" x14ac:dyDescent="0.2">
      <c r="A33" s="12"/>
      <c r="D33" s="13"/>
      <c r="G33" s="12"/>
    </row>
    <row r="34" spans="1:7" s="4" customFormat="1" ht="14.25" x14ac:dyDescent="0.2">
      <c r="A34" s="12"/>
      <c r="D34" s="13"/>
      <c r="G34" s="12"/>
    </row>
    <row r="35" spans="1:7" s="4" customFormat="1" ht="15" customHeight="1" x14ac:dyDescent="0.2">
      <c r="A35" s="12"/>
      <c r="D35" s="13"/>
      <c r="G35" s="12"/>
    </row>
    <row r="36" spans="1:7" ht="22.5" customHeight="1" x14ac:dyDescent="0.25"/>
  </sheetData>
  <mergeCells count="24">
    <mergeCell ref="A1:G1"/>
    <mergeCell ref="H1:S1"/>
    <mergeCell ref="A3:G3"/>
    <mergeCell ref="H3:S3"/>
    <mergeCell ref="A4:G4"/>
    <mergeCell ref="H4:S4"/>
    <mergeCell ref="A2:G2"/>
    <mergeCell ref="H2:S2"/>
    <mergeCell ref="I24:J24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  <mergeCell ref="A19:G19"/>
    <mergeCell ref="H19:S19"/>
    <mergeCell ref="I21:J2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zoomScaleNormal="100" workbookViewId="0">
      <selection activeCell="A22" sqref="A22:D22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11.5703125" bestFit="1" customWidth="1"/>
    <col min="12" max="12" width="9.140625" bestFit="1" customWidth="1"/>
    <col min="13" max="13" width="10" customWidth="1"/>
    <col min="14" max="14" width="6.140625" bestFit="1" customWidth="1"/>
  </cols>
  <sheetData>
    <row r="1" spans="1:45" s="4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4.25" x14ac:dyDescent="0.2">
      <c r="A3" s="67" t="s">
        <v>1</v>
      </c>
      <c r="B3" s="67"/>
      <c r="C3" s="67"/>
      <c r="D3" s="67"/>
      <c r="E3" s="67"/>
      <c r="F3" s="67"/>
      <c r="G3" s="67"/>
      <c r="H3" s="67" t="s">
        <v>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6" t="s">
        <v>60</v>
      </c>
      <c r="B4" s="66"/>
      <c r="C4" s="66"/>
      <c r="D4" s="66"/>
      <c r="E4" s="66"/>
      <c r="F4" s="66"/>
      <c r="G4" s="66"/>
      <c r="H4" s="66" t="s">
        <v>60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7"/>
      <c r="B5" s="8"/>
      <c r="C5" s="8"/>
      <c r="D5" s="7"/>
      <c r="E5" s="8"/>
      <c r="F5" s="8"/>
      <c r="G5" s="7"/>
      <c r="H5" s="7"/>
      <c r="I5" s="8"/>
      <c r="J5" s="8"/>
      <c r="K5" s="8"/>
      <c r="L5" s="8"/>
      <c r="M5" s="8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8"/>
    </row>
    <row r="6" spans="1:45" s="4" customFormat="1" ht="14.25" x14ac:dyDescent="0.2">
      <c r="A6" s="69" t="s">
        <v>34</v>
      </c>
      <c r="B6" s="69"/>
      <c r="C6" s="69"/>
      <c r="D6" s="69"/>
      <c r="E6" s="69"/>
      <c r="F6" s="69"/>
      <c r="G6" s="69"/>
      <c r="H6" s="69" t="s">
        <v>34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5" s="4" customFormat="1" ht="14.25" x14ac:dyDescent="0.2">
      <c r="A7" s="11"/>
      <c r="B7" s="10"/>
      <c r="C7" s="10"/>
      <c r="D7" s="11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45" s="4" customFormat="1" x14ac:dyDescent="0.25">
      <c r="A8" s="68" t="s">
        <v>12</v>
      </c>
      <c r="B8" s="68"/>
      <c r="C8" s="68"/>
      <c r="D8" s="68"/>
      <c r="E8" s="68"/>
      <c r="F8" s="68"/>
      <c r="G8" s="68"/>
      <c r="H8" s="79" t="s">
        <v>24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45" s="4" customFormat="1" ht="14.25" x14ac:dyDescent="0.2">
      <c r="A9" s="12"/>
      <c r="B9" s="82" t="s">
        <v>61</v>
      </c>
      <c r="C9" s="82"/>
      <c r="D9" s="13"/>
      <c r="G9" s="12"/>
      <c r="H9" s="14"/>
      <c r="I9" s="15"/>
      <c r="K9" s="15" t="s">
        <v>17</v>
      </c>
      <c r="M9" s="15" t="s">
        <v>18</v>
      </c>
      <c r="N9" s="1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</row>
    <row r="10" spans="1:45" s="4" customFormat="1" ht="14.25" x14ac:dyDescent="0.2">
      <c r="A10" s="12"/>
      <c r="B10" s="83"/>
      <c r="C10" s="83"/>
      <c r="D10" s="13"/>
      <c r="G10" s="12"/>
      <c r="H10" s="14"/>
      <c r="I10" s="84" t="s">
        <v>16</v>
      </c>
      <c r="J10" s="85" t="s">
        <v>17</v>
      </c>
      <c r="K10" s="85"/>
      <c r="L10" s="85" t="s">
        <v>18</v>
      </c>
      <c r="M10" s="85"/>
      <c r="N10" s="86" t="s">
        <v>19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6"/>
      <c r="AM10" s="16"/>
      <c r="AN10" s="16"/>
      <c r="AO10" s="16"/>
      <c r="AP10" s="16"/>
      <c r="AQ10" s="16"/>
      <c r="AR10" s="16"/>
      <c r="AS10" s="16"/>
    </row>
    <row r="11" spans="1:45" s="4" customFormat="1" ht="14.25" x14ac:dyDescent="0.2">
      <c r="A11" s="65" t="s">
        <v>26</v>
      </c>
      <c r="B11" s="70" t="s">
        <v>6</v>
      </c>
      <c r="C11" s="70"/>
      <c r="D11" s="70"/>
      <c r="E11" s="70" t="s">
        <v>7</v>
      </c>
      <c r="F11" s="70"/>
      <c r="G11" s="70"/>
      <c r="I11" s="74"/>
      <c r="J11" s="40" t="s">
        <v>30</v>
      </c>
      <c r="K11" s="40" t="s">
        <v>31</v>
      </c>
      <c r="L11" s="40" t="s">
        <v>30</v>
      </c>
      <c r="M11" s="40" t="s">
        <v>31</v>
      </c>
      <c r="N11" s="87"/>
    </row>
    <row r="12" spans="1:45" s="4" customFormat="1" ht="14.25" x14ac:dyDescent="0.2">
      <c r="A12" s="65"/>
      <c r="B12" s="18" t="s">
        <v>15</v>
      </c>
      <c r="C12" s="18" t="s">
        <v>11</v>
      </c>
      <c r="D12" s="19" t="s">
        <v>10</v>
      </c>
      <c r="E12" s="18" t="s">
        <v>15</v>
      </c>
      <c r="F12" s="18" t="s">
        <v>11</v>
      </c>
      <c r="G12" s="19" t="s">
        <v>10</v>
      </c>
      <c r="I12" s="20" t="s">
        <v>20</v>
      </c>
      <c r="J12" s="20">
        <f>COUNTIF(D13:D17,"H")</f>
        <v>3</v>
      </c>
      <c r="K12" s="43">
        <f>J12/$N12</f>
        <v>0.6</v>
      </c>
      <c r="L12" s="20">
        <f>COUNTIF(D13:D17,"M")</f>
        <v>2</v>
      </c>
      <c r="M12" s="43">
        <f>L12/$N12</f>
        <v>0.4</v>
      </c>
      <c r="N12" s="20">
        <f>SUM(J12,L12)</f>
        <v>5</v>
      </c>
    </row>
    <row r="13" spans="1:45" s="4" customFormat="1" ht="14.25" x14ac:dyDescent="0.2">
      <c r="A13" s="21" t="s">
        <v>27</v>
      </c>
      <c r="B13" s="21" t="s">
        <v>5</v>
      </c>
      <c r="C13" s="21" t="s">
        <v>85</v>
      </c>
      <c r="D13" s="22" t="s">
        <v>8</v>
      </c>
      <c r="E13" s="21" t="s">
        <v>5</v>
      </c>
      <c r="F13" s="21" t="s">
        <v>90</v>
      </c>
      <c r="G13" s="22" t="s">
        <v>8</v>
      </c>
      <c r="I13" s="20" t="s">
        <v>21</v>
      </c>
      <c r="J13" s="20">
        <f>COUNTIF(D22,"H")</f>
        <v>0</v>
      </c>
      <c r="K13" s="43">
        <f>J13/$N13</f>
        <v>0</v>
      </c>
      <c r="L13" s="20">
        <f>COUNTIF(D22,"M")</f>
        <v>1</v>
      </c>
      <c r="M13" s="43">
        <f>L13/$N13</f>
        <v>1</v>
      </c>
      <c r="N13" s="20">
        <f>SUM(J13,L13)</f>
        <v>1</v>
      </c>
    </row>
    <row r="14" spans="1:45" s="4" customFormat="1" ht="14.25" x14ac:dyDescent="0.2">
      <c r="A14" s="21" t="s">
        <v>28</v>
      </c>
      <c r="B14" s="21" t="s">
        <v>5</v>
      </c>
      <c r="C14" s="21" t="s">
        <v>86</v>
      </c>
      <c r="D14" s="22" t="s">
        <v>9</v>
      </c>
      <c r="E14" s="21" t="s">
        <v>5</v>
      </c>
      <c r="F14" s="21" t="s">
        <v>91</v>
      </c>
      <c r="G14" s="22" t="s">
        <v>9</v>
      </c>
      <c r="I14" s="17" t="s">
        <v>19</v>
      </c>
      <c r="J14" s="17">
        <f>SUM(J12:J13)</f>
        <v>3</v>
      </c>
      <c r="K14" s="44">
        <f>J14/N14</f>
        <v>0.5</v>
      </c>
      <c r="L14" s="17">
        <f t="shared" ref="L14:N14" si="0">SUM(L12:L13)</f>
        <v>3</v>
      </c>
      <c r="M14" s="44">
        <f>L14/N14</f>
        <v>0.5</v>
      </c>
      <c r="N14" s="17">
        <f t="shared" si="0"/>
        <v>6</v>
      </c>
    </row>
    <row r="15" spans="1:45" s="4" customFormat="1" ht="14.25" x14ac:dyDescent="0.2">
      <c r="A15" s="21" t="s">
        <v>28</v>
      </c>
      <c r="B15" s="21" t="s">
        <v>4</v>
      </c>
      <c r="C15" s="21" t="s">
        <v>87</v>
      </c>
      <c r="D15" s="22" t="s">
        <v>8</v>
      </c>
      <c r="E15" s="21" t="s">
        <v>4</v>
      </c>
      <c r="F15" s="21" t="s">
        <v>92</v>
      </c>
      <c r="G15" s="22" t="s">
        <v>8</v>
      </c>
      <c r="I15" s="23" t="s">
        <v>22</v>
      </c>
    </row>
    <row r="16" spans="1:45" s="4" customFormat="1" ht="14.25" x14ac:dyDescent="0.2">
      <c r="A16" s="21" t="s">
        <v>28</v>
      </c>
      <c r="B16" s="21" t="s">
        <v>32</v>
      </c>
      <c r="C16" s="21" t="s">
        <v>88</v>
      </c>
      <c r="D16" s="22" t="s">
        <v>9</v>
      </c>
      <c r="E16" s="21" t="s">
        <v>32</v>
      </c>
      <c r="F16" s="21" t="s">
        <v>93</v>
      </c>
      <c r="G16" s="22" t="s">
        <v>9</v>
      </c>
    </row>
    <row r="17" spans="1:19" s="4" customFormat="1" ht="14.25" x14ac:dyDescent="0.2">
      <c r="A17" s="21" t="s">
        <v>29</v>
      </c>
      <c r="B17" s="21" t="s">
        <v>5</v>
      </c>
      <c r="C17" s="21" t="s">
        <v>89</v>
      </c>
      <c r="D17" s="22" t="s">
        <v>8</v>
      </c>
      <c r="E17" s="21" t="s">
        <v>5</v>
      </c>
      <c r="F17" s="21" t="s">
        <v>94</v>
      </c>
      <c r="G17" s="22" t="s">
        <v>8</v>
      </c>
    </row>
    <row r="18" spans="1:19" s="4" customFormat="1" ht="14.25" x14ac:dyDescent="0.2">
      <c r="A18" s="24"/>
      <c r="B18" s="24"/>
      <c r="C18" s="24"/>
      <c r="D18" s="25"/>
      <c r="E18" s="24"/>
      <c r="F18" s="24"/>
      <c r="G18" s="25"/>
    </row>
    <row r="19" spans="1:19" s="4" customFormat="1" x14ac:dyDescent="0.2">
      <c r="A19" s="68" t="s">
        <v>13</v>
      </c>
      <c r="B19" s="68"/>
      <c r="C19" s="68"/>
      <c r="D19" s="68"/>
      <c r="E19" s="68"/>
      <c r="F19" s="68"/>
      <c r="G19" s="68"/>
      <c r="H19" s="88" t="s">
        <v>25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19" s="4" customFormat="1" ht="14.25" x14ac:dyDescent="0.2">
      <c r="A20" s="24"/>
      <c r="B20" s="24"/>
      <c r="C20" s="24"/>
      <c r="D20" s="25"/>
      <c r="E20" s="24"/>
      <c r="F20" s="24"/>
      <c r="G20" s="25"/>
    </row>
    <row r="21" spans="1:19" s="4" customFormat="1" ht="14.25" x14ac:dyDescent="0.2">
      <c r="A21" s="37" t="s">
        <v>26</v>
      </c>
      <c r="B21" s="37" t="s">
        <v>14</v>
      </c>
      <c r="C21" s="18" t="s">
        <v>11</v>
      </c>
      <c r="D21" s="38" t="s">
        <v>10</v>
      </c>
      <c r="E21" s="24"/>
      <c r="F21" s="24"/>
      <c r="G21" s="25"/>
      <c r="I21" s="89" t="s">
        <v>23</v>
      </c>
      <c r="J21" s="90"/>
      <c r="K21" s="41" t="s">
        <v>19</v>
      </c>
      <c r="L21" s="49" t="s">
        <v>31</v>
      </c>
      <c r="M21" s="26"/>
    </row>
    <row r="22" spans="1:19" s="4" customFormat="1" ht="22.5" x14ac:dyDescent="0.2">
      <c r="A22" s="21" t="s">
        <v>28</v>
      </c>
      <c r="B22" s="21" t="s">
        <v>73</v>
      </c>
      <c r="C22" s="21" t="s">
        <v>95</v>
      </c>
      <c r="D22" s="22" t="s">
        <v>9</v>
      </c>
      <c r="E22" s="24"/>
      <c r="F22" s="24"/>
      <c r="G22" s="25"/>
      <c r="I22" s="27" t="s">
        <v>4</v>
      </c>
      <c r="J22" s="28"/>
      <c r="K22" s="42">
        <f xml:space="preserve"> COUNTIF($B$13:$B$17,I22)+COUNTIF($B$22,I22)</f>
        <v>1</v>
      </c>
      <c r="L22" s="45">
        <f>K22/$K$26</f>
        <v>0.16666666666666666</v>
      </c>
      <c r="M22" s="29"/>
    </row>
    <row r="23" spans="1:19" s="4" customFormat="1" ht="14.25" x14ac:dyDescent="0.2">
      <c r="A23" s="9"/>
      <c r="B23" s="9"/>
      <c r="C23" s="9"/>
      <c r="D23" s="30"/>
      <c r="E23" s="9"/>
      <c r="F23" s="9"/>
      <c r="G23" s="30"/>
      <c r="I23" s="27" t="s">
        <v>5</v>
      </c>
      <c r="J23" s="28"/>
      <c r="K23" s="42">
        <f t="shared" ref="K23:K25" si="1" xml:space="preserve"> COUNTIF($B$13:$B$17,I23)+COUNTIF($B$22,I23)</f>
        <v>3</v>
      </c>
      <c r="L23" s="45">
        <f>K23/$K$26</f>
        <v>0.5</v>
      </c>
      <c r="M23" s="29"/>
    </row>
    <row r="24" spans="1:19" s="4" customFormat="1" ht="14.25" x14ac:dyDescent="0.2">
      <c r="A24" s="10"/>
      <c r="B24" s="10"/>
      <c r="C24" s="10"/>
      <c r="D24" s="10"/>
      <c r="E24" s="10"/>
      <c r="F24" s="10"/>
      <c r="G24" s="10"/>
      <c r="I24" s="27" t="s">
        <v>32</v>
      </c>
      <c r="J24" s="28"/>
      <c r="K24" s="42">
        <f t="shared" si="1"/>
        <v>1</v>
      </c>
      <c r="L24" s="45">
        <f>K24/$K$26</f>
        <v>0.16666666666666666</v>
      </c>
      <c r="M24" s="29"/>
    </row>
    <row r="25" spans="1:19" s="4" customFormat="1" ht="14.25" x14ac:dyDescent="0.2">
      <c r="A25" s="9"/>
      <c r="B25" s="9"/>
      <c r="C25" s="9"/>
      <c r="D25" s="30"/>
      <c r="E25" s="9"/>
      <c r="F25" s="9"/>
      <c r="G25" s="30"/>
      <c r="I25" s="27" t="s">
        <v>73</v>
      </c>
      <c r="J25" s="28"/>
      <c r="K25" s="42">
        <f t="shared" si="1"/>
        <v>1</v>
      </c>
      <c r="L25" s="45">
        <f>K25/$K$26</f>
        <v>0.16666666666666666</v>
      </c>
      <c r="M25" s="29"/>
    </row>
    <row r="26" spans="1:19" s="4" customFormat="1" x14ac:dyDescent="0.25">
      <c r="A26" s="12"/>
      <c r="D26" s="13"/>
      <c r="E26" s="9"/>
      <c r="F26" s="9"/>
      <c r="G26" s="30"/>
      <c r="I26" s="80" t="s">
        <v>19</v>
      </c>
      <c r="J26" s="81"/>
      <c r="K26" s="31">
        <f>SUM(K22:K25)</f>
        <v>6</v>
      </c>
      <c r="L26" s="46">
        <f>K26/K26</f>
        <v>1</v>
      </c>
      <c r="M26" s="32"/>
    </row>
    <row r="27" spans="1:19" s="4" customFormat="1" ht="14.25" x14ac:dyDescent="0.2">
      <c r="A27" s="12"/>
      <c r="D27" s="13"/>
      <c r="E27" s="9"/>
      <c r="F27" s="9"/>
      <c r="G27" s="30"/>
      <c r="I27" s="23" t="s">
        <v>22</v>
      </c>
    </row>
    <row r="28" spans="1:19" s="4" customFormat="1" ht="14.25" x14ac:dyDescent="0.2">
      <c r="A28" s="9"/>
      <c r="B28" s="9"/>
      <c r="C28" s="9"/>
      <c r="D28" s="30"/>
      <c r="E28" s="9"/>
      <c r="F28" s="9"/>
      <c r="G28" s="30"/>
    </row>
    <row r="29" spans="1:19" s="4" customFormat="1" ht="14.25" x14ac:dyDescent="0.2">
      <c r="A29" s="9"/>
      <c r="B29" s="9"/>
      <c r="C29" s="9"/>
      <c r="D29" s="30"/>
      <c r="E29" s="9"/>
      <c r="F29" s="9"/>
      <c r="G29" s="30"/>
    </row>
    <row r="30" spans="1:19" s="4" customFormat="1" ht="14.25" x14ac:dyDescent="0.2">
      <c r="A30" s="9"/>
      <c r="B30" s="9"/>
      <c r="C30" s="9"/>
      <c r="D30" s="30"/>
      <c r="E30" s="9"/>
      <c r="F30" s="9"/>
      <c r="G30" s="30"/>
    </row>
    <row r="31" spans="1:19" s="4" customFormat="1" ht="14.25" x14ac:dyDescent="0.2">
      <c r="A31" s="9"/>
      <c r="B31" s="9"/>
      <c r="C31" s="9"/>
      <c r="D31" s="30"/>
      <c r="E31" s="9"/>
      <c r="F31" s="9"/>
      <c r="G31" s="30"/>
    </row>
    <row r="32" spans="1:19" s="4" customFormat="1" ht="14.25" x14ac:dyDescent="0.2">
      <c r="A32" s="33"/>
      <c r="B32" s="33"/>
      <c r="C32" s="33"/>
      <c r="D32" s="30"/>
      <c r="E32" s="33"/>
      <c r="F32" s="33"/>
      <c r="G32" s="34"/>
    </row>
    <row r="33" spans="1:7" s="4" customFormat="1" ht="14.25" x14ac:dyDescent="0.2">
      <c r="A33" s="33"/>
      <c r="B33" s="33"/>
      <c r="C33" s="33"/>
      <c r="D33" s="30"/>
      <c r="E33" s="33"/>
      <c r="F33" s="33"/>
      <c r="G33" s="34"/>
    </row>
    <row r="34" spans="1:7" s="4" customFormat="1" ht="14.25" x14ac:dyDescent="0.2">
      <c r="A34" s="12"/>
      <c r="D34" s="13"/>
      <c r="G34" s="12"/>
    </row>
    <row r="35" spans="1:7" s="4" customFormat="1" ht="14.25" x14ac:dyDescent="0.2">
      <c r="A35" s="12"/>
      <c r="D35" s="13"/>
      <c r="G35" s="12"/>
    </row>
    <row r="36" spans="1:7" s="4" customFormat="1" ht="14.25" x14ac:dyDescent="0.2">
      <c r="A36" s="12"/>
      <c r="D36" s="13"/>
      <c r="G36" s="12"/>
    </row>
    <row r="37" spans="1:7" ht="15" customHeight="1" x14ac:dyDescent="0.25"/>
    <row r="38" spans="1:7" ht="22.5" customHeight="1" x14ac:dyDescent="0.25"/>
  </sheetData>
  <mergeCells count="24">
    <mergeCell ref="A1:G1"/>
    <mergeCell ref="H1:S1"/>
    <mergeCell ref="A3:G3"/>
    <mergeCell ref="H3:S3"/>
    <mergeCell ref="A4:G4"/>
    <mergeCell ref="H4:S4"/>
    <mergeCell ref="A2:G2"/>
    <mergeCell ref="H2:S2"/>
    <mergeCell ref="I26:J26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  <mergeCell ref="A19:G19"/>
    <mergeCell ref="H19:S19"/>
    <mergeCell ref="I21:J2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9"/>
  <sheetViews>
    <sheetView zoomScaleNormal="100" workbookViewId="0">
      <selection activeCell="A22" sqref="A22:D22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9.4257812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4.25" x14ac:dyDescent="0.2">
      <c r="A3" s="67" t="s">
        <v>1</v>
      </c>
      <c r="B3" s="67"/>
      <c r="C3" s="67"/>
      <c r="D3" s="67"/>
      <c r="E3" s="67"/>
      <c r="F3" s="67"/>
      <c r="G3" s="67"/>
      <c r="H3" s="67" t="s">
        <v>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6" t="s">
        <v>60</v>
      </c>
      <c r="B4" s="66"/>
      <c r="C4" s="66"/>
      <c r="D4" s="66"/>
      <c r="E4" s="66"/>
      <c r="F4" s="66"/>
      <c r="G4" s="66"/>
      <c r="H4" s="66" t="s">
        <v>60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7"/>
      <c r="B5" s="8"/>
      <c r="C5" s="8"/>
      <c r="D5" s="7"/>
      <c r="E5" s="8"/>
      <c r="F5" s="8"/>
      <c r="G5" s="7"/>
      <c r="H5" s="7"/>
      <c r="I5" s="8"/>
      <c r="J5" s="8"/>
      <c r="K5" s="8"/>
      <c r="L5" s="8"/>
      <c r="M5" s="8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8"/>
    </row>
    <row r="6" spans="1:45" s="4" customFormat="1" ht="14.25" x14ac:dyDescent="0.2">
      <c r="A6" s="69" t="s">
        <v>35</v>
      </c>
      <c r="B6" s="69"/>
      <c r="C6" s="69"/>
      <c r="D6" s="69"/>
      <c r="E6" s="69"/>
      <c r="F6" s="69"/>
      <c r="G6" s="69"/>
      <c r="H6" s="69" t="s">
        <v>35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5" s="4" customFormat="1" ht="14.25" x14ac:dyDescent="0.2">
      <c r="A7" s="11"/>
      <c r="B7" s="10"/>
      <c r="C7" s="10"/>
      <c r="D7" s="11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45" s="4" customFormat="1" x14ac:dyDescent="0.25">
      <c r="A8" s="68" t="s">
        <v>12</v>
      </c>
      <c r="B8" s="68"/>
      <c r="C8" s="68"/>
      <c r="D8" s="68"/>
      <c r="E8" s="68"/>
      <c r="F8" s="68"/>
      <c r="G8" s="68"/>
      <c r="H8" s="79" t="s">
        <v>24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45" s="4" customFormat="1" ht="14.25" x14ac:dyDescent="0.2">
      <c r="A9" s="12"/>
      <c r="B9" s="82" t="s">
        <v>61</v>
      </c>
      <c r="C9" s="82"/>
      <c r="D9" s="13"/>
      <c r="G9" s="12"/>
      <c r="H9" s="14"/>
      <c r="I9" s="15"/>
      <c r="K9" s="15" t="s">
        <v>17</v>
      </c>
      <c r="M9" s="15" t="s">
        <v>18</v>
      </c>
      <c r="N9" s="1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</row>
    <row r="10" spans="1:45" s="4" customFormat="1" ht="14.25" x14ac:dyDescent="0.2">
      <c r="A10" s="12"/>
      <c r="B10" s="83"/>
      <c r="C10" s="83"/>
      <c r="D10" s="13"/>
      <c r="G10" s="12"/>
      <c r="H10" s="14"/>
      <c r="I10" s="84" t="s">
        <v>16</v>
      </c>
      <c r="J10" s="85" t="s">
        <v>17</v>
      </c>
      <c r="K10" s="85"/>
      <c r="L10" s="85" t="s">
        <v>18</v>
      </c>
      <c r="M10" s="85"/>
      <c r="N10" s="86" t="s">
        <v>19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6"/>
      <c r="AM10" s="16"/>
      <c r="AN10" s="16"/>
      <c r="AO10" s="16"/>
      <c r="AP10" s="16"/>
      <c r="AQ10" s="16"/>
      <c r="AR10" s="16"/>
      <c r="AS10" s="16"/>
    </row>
    <row r="11" spans="1:45" s="4" customFormat="1" ht="14.25" x14ac:dyDescent="0.2">
      <c r="A11" s="65" t="s">
        <v>26</v>
      </c>
      <c r="B11" s="70" t="s">
        <v>6</v>
      </c>
      <c r="C11" s="70"/>
      <c r="D11" s="70"/>
      <c r="E11" s="70" t="s">
        <v>7</v>
      </c>
      <c r="F11" s="70"/>
      <c r="G11" s="70"/>
      <c r="I11" s="74"/>
      <c r="J11" s="40" t="s">
        <v>30</v>
      </c>
      <c r="K11" s="40" t="s">
        <v>31</v>
      </c>
      <c r="L11" s="40" t="s">
        <v>30</v>
      </c>
      <c r="M11" s="40" t="s">
        <v>31</v>
      </c>
      <c r="N11" s="87"/>
    </row>
    <row r="12" spans="1:45" s="4" customFormat="1" ht="14.25" x14ac:dyDescent="0.2">
      <c r="A12" s="65"/>
      <c r="B12" s="18" t="s">
        <v>15</v>
      </c>
      <c r="C12" s="18" t="s">
        <v>11</v>
      </c>
      <c r="D12" s="19" t="s">
        <v>10</v>
      </c>
      <c r="E12" s="18" t="s">
        <v>15</v>
      </c>
      <c r="F12" s="18" t="s">
        <v>11</v>
      </c>
      <c r="G12" s="19" t="s">
        <v>10</v>
      </c>
      <c r="I12" s="20" t="s">
        <v>20</v>
      </c>
      <c r="J12" s="20">
        <f>COUNTIF(D13:D17,"H")</f>
        <v>2</v>
      </c>
      <c r="K12" s="43">
        <f>J12/$N12</f>
        <v>0.4</v>
      </c>
      <c r="L12" s="20">
        <f>COUNTIF(D13:D17,"M")</f>
        <v>3</v>
      </c>
      <c r="M12" s="43">
        <f>L12/$N12</f>
        <v>0.6</v>
      </c>
      <c r="N12" s="20">
        <f>SUM(J12,L12)</f>
        <v>5</v>
      </c>
    </row>
    <row r="13" spans="1:45" s="4" customFormat="1" ht="14.25" x14ac:dyDescent="0.2">
      <c r="A13" s="21" t="s">
        <v>27</v>
      </c>
      <c r="B13" s="21" t="s">
        <v>4</v>
      </c>
      <c r="C13" s="21" t="s">
        <v>96</v>
      </c>
      <c r="D13" s="22" t="s">
        <v>8</v>
      </c>
      <c r="E13" s="21" t="s">
        <v>4</v>
      </c>
      <c r="F13" s="21" t="s">
        <v>102</v>
      </c>
      <c r="G13" s="22" t="s">
        <v>8</v>
      </c>
      <c r="I13" s="20" t="s">
        <v>21</v>
      </c>
      <c r="J13" s="20">
        <f>COUNTIF(D22,"H")</f>
        <v>1</v>
      </c>
      <c r="K13" s="43">
        <f>J13/$N13</f>
        <v>1</v>
      </c>
      <c r="L13" s="20">
        <f>COUNTIF(D22,"M")</f>
        <v>0</v>
      </c>
      <c r="M13" s="43">
        <f>L13/$N13</f>
        <v>0</v>
      </c>
      <c r="N13" s="20">
        <f>SUM(J13,L13)</f>
        <v>1</v>
      </c>
    </row>
    <row r="14" spans="1:45" s="4" customFormat="1" ht="22.5" x14ac:dyDescent="0.2">
      <c r="A14" s="21" t="s">
        <v>28</v>
      </c>
      <c r="B14" s="21" t="s">
        <v>4</v>
      </c>
      <c r="C14" s="21" t="s">
        <v>97</v>
      </c>
      <c r="D14" s="22" t="s">
        <v>9</v>
      </c>
      <c r="E14" s="21" t="s">
        <v>4</v>
      </c>
      <c r="F14" s="21" t="s">
        <v>103</v>
      </c>
      <c r="G14" s="22" t="s">
        <v>9</v>
      </c>
      <c r="I14" s="17" t="s">
        <v>19</v>
      </c>
      <c r="J14" s="17">
        <f>SUM(J12:J13)</f>
        <v>3</v>
      </c>
      <c r="K14" s="44">
        <f>J14/N14</f>
        <v>0.5</v>
      </c>
      <c r="L14" s="17">
        <f t="shared" ref="L14:N14" si="0">SUM(L12:L13)</f>
        <v>3</v>
      </c>
      <c r="M14" s="44">
        <f>L14/N14</f>
        <v>0.5</v>
      </c>
      <c r="N14" s="17">
        <f t="shared" si="0"/>
        <v>6</v>
      </c>
    </row>
    <row r="15" spans="1:45" s="4" customFormat="1" ht="14.25" x14ac:dyDescent="0.2">
      <c r="A15" s="21" t="s">
        <v>28</v>
      </c>
      <c r="B15" s="21" t="s">
        <v>5</v>
      </c>
      <c r="C15" s="21" t="s">
        <v>98</v>
      </c>
      <c r="D15" s="22" t="s">
        <v>8</v>
      </c>
      <c r="E15" s="21" t="s">
        <v>5</v>
      </c>
      <c r="F15" s="21" t="s">
        <v>104</v>
      </c>
      <c r="G15" s="22" t="s">
        <v>8</v>
      </c>
      <c r="I15" s="23" t="s">
        <v>22</v>
      </c>
    </row>
    <row r="16" spans="1:45" s="4" customFormat="1" ht="14.25" x14ac:dyDescent="0.2">
      <c r="A16" s="21" t="s">
        <v>28</v>
      </c>
      <c r="B16" s="21" t="s">
        <v>5</v>
      </c>
      <c r="C16" s="21" t="s">
        <v>99</v>
      </c>
      <c r="D16" s="22" t="s">
        <v>9</v>
      </c>
      <c r="E16" s="21" t="s">
        <v>5</v>
      </c>
      <c r="F16" s="21" t="s">
        <v>105</v>
      </c>
      <c r="G16" s="22" t="s">
        <v>9</v>
      </c>
    </row>
    <row r="17" spans="1:19" s="4" customFormat="1" ht="14.25" x14ac:dyDescent="0.2">
      <c r="A17" s="21" t="s">
        <v>29</v>
      </c>
      <c r="B17" s="21" t="s">
        <v>4</v>
      </c>
      <c r="C17" s="21" t="s">
        <v>100</v>
      </c>
      <c r="D17" s="22" t="s">
        <v>9</v>
      </c>
      <c r="E17" s="21" t="s">
        <v>4</v>
      </c>
      <c r="F17" s="21" t="s">
        <v>106</v>
      </c>
      <c r="G17" s="22" t="s">
        <v>9</v>
      </c>
    </row>
    <row r="18" spans="1:19" s="4" customFormat="1" ht="14.25" x14ac:dyDescent="0.2">
      <c r="A18" s="24"/>
      <c r="B18" s="24"/>
      <c r="C18" s="24"/>
      <c r="D18" s="25"/>
      <c r="E18" s="24"/>
      <c r="F18" s="24"/>
      <c r="G18" s="25"/>
    </row>
    <row r="19" spans="1:19" s="4" customFormat="1" x14ac:dyDescent="0.2">
      <c r="A19" s="68" t="s">
        <v>13</v>
      </c>
      <c r="B19" s="68"/>
      <c r="C19" s="68"/>
      <c r="D19" s="68"/>
      <c r="E19" s="68"/>
      <c r="F19" s="68"/>
      <c r="G19" s="68"/>
      <c r="H19" s="88" t="s">
        <v>25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19" s="4" customFormat="1" ht="14.25" x14ac:dyDescent="0.2">
      <c r="A20" s="24"/>
      <c r="B20" s="24"/>
      <c r="C20" s="24"/>
      <c r="D20" s="25"/>
      <c r="E20" s="24"/>
      <c r="F20" s="24"/>
      <c r="G20" s="25"/>
    </row>
    <row r="21" spans="1:19" s="4" customFormat="1" ht="14.25" x14ac:dyDescent="0.2">
      <c r="A21" s="37" t="s">
        <v>26</v>
      </c>
      <c r="B21" s="37" t="s">
        <v>14</v>
      </c>
      <c r="C21" s="18" t="s">
        <v>11</v>
      </c>
      <c r="D21" s="38" t="s">
        <v>10</v>
      </c>
      <c r="E21" s="24"/>
      <c r="F21" s="24"/>
      <c r="G21" s="25"/>
      <c r="I21" s="89" t="s">
        <v>23</v>
      </c>
      <c r="J21" s="90"/>
      <c r="K21" s="41" t="s">
        <v>19</v>
      </c>
      <c r="L21" s="49" t="s">
        <v>31</v>
      </c>
      <c r="M21" s="26"/>
    </row>
    <row r="22" spans="1:19" s="4" customFormat="1" ht="14.25" x14ac:dyDescent="0.2">
      <c r="A22" s="21" t="s">
        <v>28</v>
      </c>
      <c r="B22" s="21" t="s">
        <v>3</v>
      </c>
      <c r="C22" s="21" t="s">
        <v>101</v>
      </c>
      <c r="D22" s="22" t="s">
        <v>8</v>
      </c>
      <c r="E22" s="24"/>
      <c r="F22" s="24"/>
      <c r="G22" s="25"/>
      <c r="I22" s="27" t="s">
        <v>4</v>
      </c>
      <c r="J22" s="28"/>
      <c r="K22" s="42">
        <f xml:space="preserve"> COUNTIF($B$13:$B$17,I22)+COUNTIF($B$22,I22)</f>
        <v>3</v>
      </c>
      <c r="L22" s="45">
        <f>K22/$K$25</f>
        <v>0.5</v>
      </c>
      <c r="M22" s="29"/>
    </row>
    <row r="23" spans="1:19" s="4" customFormat="1" ht="14.25" x14ac:dyDescent="0.2">
      <c r="A23" s="9"/>
      <c r="B23" s="9"/>
      <c r="C23" s="9"/>
      <c r="D23" s="30"/>
      <c r="E23" s="9"/>
      <c r="F23" s="9"/>
      <c r="G23" s="30"/>
      <c r="I23" s="27" t="s">
        <v>5</v>
      </c>
      <c r="J23" s="28"/>
      <c r="K23" s="42">
        <f xml:space="preserve"> COUNTIF($B$13:$B$17,I23)+COUNTIF($B$22,I23)</f>
        <v>2</v>
      </c>
      <c r="L23" s="45">
        <f>K23/$K$25</f>
        <v>0.33333333333333331</v>
      </c>
      <c r="M23" s="29"/>
    </row>
    <row r="24" spans="1:19" s="4" customFormat="1" ht="14.25" x14ac:dyDescent="0.2">
      <c r="A24" s="9"/>
      <c r="B24" s="9"/>
      <c r="C24" s="9"/>
      <c r="D24" s="30"/>
      <c r="E24" s="9"/>
      <c r="F24" s="9"/>
      <c r="G24" s="30"/>
      <c r="I24" s="27" t="s">
        <v>3</v>
      </c>
      <c r="J24" s="50"/>
      <c r="K24" s="42">
        <f xml:space="preserve"> COUNTIF($B$13:$B$17,I24)+COUNTIF($B$22,I24)</f>
        <v>1</v>
      </c>
      <c r="L24" s="45">
        <f>K24/$K$25</f>
        <v>0.16666666666666666</v>
      </c>
      <c r="M24" s="29"/>
    </row>
    <row r="25" spans="1:19" s="4" customFormat="1" ht="14.25" x14ac:dyDescent="0.2">
      <c r="A25" s="10"/>
      <c r="B25" s="10"/>
      <c r="C25" s="10"/>
      <c r="D25" s="10"/>
      <c r="E25" s="10"/>
      <c r="F25" s="10"/>
      <c r="G25" s="10"/>
      <c r="I25" s="80" t="s">
        <v>19</v>
      </c>
      <c r="J25" s="81"/>
      <c r="K25" s="31">
        <f>SUM(K22:K24)</f>
        <v>6</v>
      </c>
      <c r="L25" s="46">
        <f>K25/K25</f>
        <v>1</v>
      </c>
      <c r="M25" s="29"/>
    </row>
    <row r="26" spans="1:19" s="4" customFormat="1" ht="14.25" x14ac:dyDescent="0.2">
      <c r="A26" s="9"/>
      <c r="B26" s="9"/>
      <c r="C26" s="9"/>
      <c r="D26" s="30"/>
      <c r="E26" s="9"/>
      <c r="F26" s="9"/>
      <c r="G26" s="30"/>
      <c r="I26" s="23" t="s">
        <v>22</v>
      </c>
      <c r="M26" s="29"/>
    </row>
    <row r="27" spans="1:19" s="4" customFormat="1" x14ac:dyDescent="0.25">
      <c r="A27" s="12"/>
      <c r="D27" s="13"/>
      <c r="E27" s="9"/>
      <c r="F27" s="9"/>
      <c r="G27" s="30"/>
      <c r="M27" s="32"/>
    </row>
    <row r="28" spans="1:19" s="4" customFormat="1" ht="14.25" x14ac:dyDescent="0.2">
      <c r="A28" s="12"/>
      <c r="D28" s="13"/>
      <c r="E28" s="9"/>
      <c r="F28" s="9"/>
      <c r="G28" s="30"/>
    </row>
    <row r="29" spans="1:19" s="4" customFormat="1" ht="14.25" x14ac:dyDescent="0.2">
      <c r="A29" s="9"/>
      <c r="B29" s="9"/>
      <c r="C29" s="9"/>
      <c r="D29" s="30"/>
      <c r="E29" s="9"/>
      <c r="F29" s="9"/>
      <c r="G29" s="30"/>
    </row>
    <row r="30" spans="1:19" s="4" customFormat="1" ht="14.25" x14ac:dyDescent="0.2">
      <c r="A30" s="9"/>
      <c r="B30" s="9"/>
      <c r="C30" s="9"/>
      <c r="D30" s="30"/>
      <c r="E30" s="9"/>
      <c r="F30" s="9"/>
      <c r="G30" s="30"/>
    </row>
    <row r="31" spans="1:19" s="4" customFormat="1" ht="14.25" x14ac:dyDescent="0.2">
      <c r="A31" s="9"/>
      <c r="B31" s="9"/>
      <c r="C31" s="9"/>
      <c r="D31" s="30"/>
      <c r="E31" s="9"/>
      <c r="F31" s="9"/>
      <c r="G31" s="30"/>
    </row>
    <row r="32" spans="1:19" s="4" customFormat="1" ht="14.25" x14ac:dyDescent="0.2">
      <c r="A32" s="9"/>
      <c r="B32" s="9"/>
      <c r="C32" s="9"/>
      <c r="D32" s="30"/>
      <c r="E32" s="9"/>
      <c r="F32" s="9"/>
      <c r="G32" s="30"/>
    </row>
    <row r="33" spans="1:7" s="4" customFormat="1" ht="14.25" x14ac:dyDescent="0.2">
      <c r="A33" s="33"/>
      <c r="B33" s="33"/>
      <c r="C33" s="33"/>
      <c r="D33" s="30"/>
      <c r="E33" s="33"/>
      <c r="F33" s="33"/>
      <c r="G33" s="34"/>
    </row>
    <row r="34" spans="1:7" s="4" customFormat="1" ht="14.25" x14ac:dyDescent="0.2">
      <c r="A34" s="33"/>
      <c r="B34" s="33"/>
      <c r="C34" s="33"/>
      <c r="D34" s="30"/>
      <c r="E34" s="33"/>
      <c r="F34" s="33"/>
      <c r="G34" s="34"/>
    </row>
    <row r="35" spans="1:7" s="4" customFormat="1" ht="14.25" x14ac:dyDescent="0.2">
      <c r="A35" s="12"/>
      <c r="D35" s="13"/>
      <c r="G35" s="12"/>
    </row>
    <row r="36" spans="1:7" s="4" customFormat="1" ht="14.25" x14ac:dyDescent="0.2">
      <c r="A36" s="12"/>
      <c r="D36" s="13"/>
      <c r="G36" s="12"/>
    </row>
    <row r="37" spans="1:7" s="4" customFormat="1" ht="14.25" x14ac:dyDescent="0.2">
      <c r="A37" s="12"/>
      <c r="D37" s="13"/>
      <c r="G37" s="12"/>
    </row>
    <row r="38" spans="1:7" s="4" customFormat="1" ht="15" customHeight="1" x14ac:dyDescent="0.2">
      <c r="A38" s="12"/>
      <c r="D38" s="13"/>
      <c r="G38" s="12"/>
    </row>
    <row r="39" spans="1:7" ht="22.5" customHeight="1" x14ac:dyDescent="0.25"/>
  </sheetData>
  <mergeCells count="24">
    <mergeCell ref="A1:G1"/>
    <mergeCell ref="H1:S1"/>
    <mergeCell ref="A3:G3"/>
    <mergeCell ref="H3:S3"/>
    <mergeCell ref="A4:G4"/>
    <mergeCell ref="H4:S4"/>
    <mergeCell ref="A2:G2"/>
    <mergeCell ref="H2:S2"/>
    <mergeCell ref="I25:J25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  <mergeCell ref="A19:G19"/>
    <mergeCell ref="H19:S19"/>
    <mergeCell ref="I21:J2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opLeftCell="A4" zoomScaleNormal="100" workbookViewId="0">
      <selection activeCell="A22" sqref="A22:D22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11.5703125" bestFit="1" customWidth="1"/>
    <col min="12" max="12" width="9.140625" bestFit="1" customWidth="1"/>
    <col min="13" max="13" width="8.28515625" customWidth="1"/>
    <col min="14" max="14" width="6.140625" bestFit="1" customWidth="1"/>
  </cols>
  <sheetData>
    <row r="1" spans="1:45" s="4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4.25" x14ac:dyDescent="0.2">
      <c r="A3" s="67" t="s">
        <v>1</v>
      </c>
      <c r="B3" s="67"/>
      <c r="C3" s="67"/>
      <c r="D3" s="67"/>
      <c r="E3" s="67"/>
      <c r="F3" s="67"/>
      <c r="G3" s="67"/>
      <c r="H3" s="67" t="s">
        <v>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6" t="s">
        <v>60</v>
      </c>
      <c r="B4" s="66"/>
      <c r="C4" s="66"/>
      <c r="D4" s="66"/>
      <c r="E4" s="66"/>
      <c r="F4" s="66"/>
      <c r="G4" s="66"/>
      <c r="H4" s="66" t="s">
        <v>60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7"/>
      <c r="B5" s="8"/>
      <c r="C5" s="8"/>
      <c r="D5" s="7"/>
      <c r="E5" s="8"/>
      <c r="F5" s="8"/>
      <c r="G5" s="7"/>
      <c r="H5" s="7"/>
      <c r="I5" s="8"/>
      <c r="J5" s="8"/>
      <c r="K5" s="8"/>
      <c r="L5" s="8"/>
      <c r="M5" s="8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8"/>
    </row>
    <row r="6" spans="1:45" s="4" customFormat="1" ht="14.25" x14ac:dyDescent="0.2">
      <c r="A6" s="69" t="s">
        <v>36</v>
      </c>
      <c r="B6" s="69"/>
      <c r="C6" s="69"/>
      <c r="D6" s="69"/>
      <c r="E6" s="69"/>
      <c r="F6" s="69"/>
      <c r="G6" s="69"/>
      <c r="H6" s="69" t="s">
        <v>36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5" s="4" customFormat="1" ht="14.25" x14ac:dyDescent="0.2">
      <c r="A7" s="11"/>
      <c r="B7" s="10"/>
      <c r="C7" s="10"/>
      <c r="D7" s="11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45" s="4" customFormat="1" x14ac:dyDescent="0.25">
      <c r="A8" s="68" t="s">
        <v>12</v>
      </c>
      <c r="B8" s="68"/>
      <c r="C8" s="68"/>
      <c r="D8" s="68"/>
      <c r="E8" s="68"/>
      <c r="F8" s="68"/>
      <c r="G8" s="68"/>
      <c r="H8" s="79" t="s">
        <v>24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45" s="4" customFormat="1" ht="14.25" x14ac:dyDescent="0.2">
      <c r="A9" s="12"/>
      <c r="B9" s="82" t="s">
        <v>107</v>
      </c>
      <c r="C9" s="82"/>
      <c r="D9" s="13"/>
      <c r="G9" s="12"/>
      <c r="H9" s="14"/>
      <c r="I9" s="15"/>
      <c r="K9" s="15" t="s">
        <v>17</v>
      </c>
      <c r="M9" s="15" t="s">
        <v>18</v>
      </c>
      <c r="N9" s="1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</row>
    <row r="10" spans="1:45" s="4" customFormat="1" ht="14.25" x14ac:dyDescent="0.2">
      <c r="A10" s="12"/>
      <c r="B10" s="83"/>
      <c r="C10" s="83"/>
      <c r="D10" s="13"/>
      <c r="G10" s="12"/>
      <c r="H10" s="14"/>
      <c r="I10" s="84" t="s">
        <v>16</v>
      </c>
      <c r="J10" s="85" t="s">
        <v>17</v>
      </c>
      <c r="K10" s="85"/>
      <c r="L10" s="85" t="s">
        <v>18</v>
      </c>
      <c r="M10" s="85"/>
      <c r="N10" s="86" t="s">
        <v>19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6"/>
      <c r="AM10" s="16"/>
      <c r="AN10" s="16"/>
      <c r="AO10" s="16"/>
      <c r="AP10" s="16"/>
      <c r="AQ10" s="16"/>
      <c r="AR10" s="16"/>
      <c r="AS10" s="16"/>
    </row>
    <row r="11" spans="1:45" s="4" customFormat="1" ht="14.25" x14ac:dyDescent="0.2">
      <c r="A11" s="65" t="s">
        <v>26</v>
      </c>
      <c r="B11" s="70" t="s">
        <v>6</v>
      </c>
      <c r="C11" s="70"/>
      <c r="D11" s="70"/>
      <c r="E11" s="70" t="s">
        <v>7</v>
      </c>
      <c r="F11" s="70"/>
      <c r="G11" s="70"/>
      <c r="I11" s="74"/>
      <c r="J11" s="40" t="s">
        <v>30</v>
      </c>
      <c r="K11" s="40" t="s">
        <v>31</v>
      </c>
      <c r="L11" s="40" t="s">
        <v>30</v>
      </c>
      <c r="M11" s="40" t="s">
        <v>31</v>
      </c>
      <c r="N11" s="87"/>
    </row>
    <row r="12" spans="1:45" s="4" customFormat="1" ht="14.25" x14ac:dyDescent="0.2">
      <c r="A12" s="65"/>
      <c r="B12" s="18" t="s">
        <v>15</v>
      </c>
      <c r="C12" s="18" t="s">
        <v>11</v>
      </c>
      <c r="D12" s="19" t="s">
        <v>10</v>
      </c>
      <c r="E12" s="18" t="s">
        <v>15</v>
      </c>
      <c r="F12" s="18" t="s">
        <v>11</v>
      </c>
      <c r="G12" s="19" t="s">
        <v>10</v>
      </c>
      <c r="I12" s="20" t="s">
        <v>20</v>
      </c>
      <c r="J12" s="20">
        <f>COUNTIF(D13:D17,"H")</f>
        <v>3</v>
      </c>
      <c r="K12" s="43">
        <f>J12/$N12</f>
        <v>0.6</v>
      </c>
      <c r="L12" s="20">
        <f>COUNTIF(D13:D17,"M")</f>
        <v>2</v>
      </c>
      <c r="M12" s="43">
        <f>L12/$N12</f>
        <v>0.4</v>
      </c>
      <c r="N12" s="20">
        <f>SUM(J12,L12)</f>
        <v>5</v>
      </c>
    </row>
    <row r="13" spans="1:45" s="4" customFormat="1" ht="14.25" x14ac:dyDescent="0.2">
      <c r="A13" s="21" t="s">
        <v>27</v>
      </c>
      <c r="B13" s="21" t="s">
        <v>4</v>
      </c>
      <c r="C13" s="21" t="s">
        <v>141</v>
      </c>
      <c r="D13" s="22" t="s">
        <v>8</v>
      </c>
      <c r="E13" s="21" t="s">
        <v>4</v>
      </c>
      <c r="F13" s="21" t="s">
        <v>146</v>
      </c>
      <c r="G13" s="22" t="s">
        <v>8</v>
      </c>
      <c r="I13" s="20" t="s">
        <v>21</v>
      </c>
      <c r="J13" s="20">
        <f>COUNTIF(D22,"H")</f>
        <v>0</v>
      </c>
      <c r="K13" s="43">
        <f>J13/$N13</f>
        <v>0</v>
      </c>
      <c r="L13" s="20">
        <f>COUNTIF(D22,"M")</f>
        <v>1</v>
      </c>
      <c r="M13" s="43">
        <f>L13/$N13</f>
        <v>1</v>
      </c>
      <c r="N13" s="20">
        <f>SUM(J13,L13)</f>
        <v>1</v>
      </c>
    </row>
    <row r="14" spans="1:45" s="4" customFormat="1" ht="22.5" x14ac:dyDescent="0.2">
      <c r="A14" s="21" t="s">
        <v>28</v>
      </c>
      <c r="B14" s="21" t="s">
        <v>4</v>
      </c>
      <c r="C14" s="21" t="s">
        <v>142</v>
      </c>
      <c r="D14" s="22" t="s">
        <v>9</v>
      </c>
      <c r="E14" s="21" t="s">
        <v>4</v>
      </c>
      <c r="F14" s="21" t="s">
        <v>147</v>
      </c>
      <c r="G14" s="22" t="s">
        <v>9</v>
      </c>
      <c r="I14" s="17" t="s">
        <v>19</v>
      </c>
      <c r="J14" s="17">
        <f>SUM(J12:J13)</f>
        <v>3</v>
      </c>
      <c r="K14" s="44">
        <f>J14/N14</f>
        <v>0.5</v>
      </c>
      <c r="L14" s="17">
        <f t="shared" ref="L14:N14" si="0">SUM(L12:L13)</f>
        <v>3</v>
      </c>
      <c r="M14" s="44">
        <f>L14/N14</f>
        <v>0.5</v>
      </c>
      <c r="N14" s="17">
        <f t="shared" si="0"/>
        <v>6</v>
      </c>
    </row>
    <row r="15" spans="1:45" s="4" customFormat="1" ht="14.25" x14ac:dyDescent="0.2">
      <c r="A15" s="21" t="s">
        <v>28</v>
      </c>
      <c r="B15" s="21" t="s">
        <v>5</v>
      </c>
      <c r="C15" s="21" t="s">
        <v>143</v>
      </c>
      <c r="D15" s="22" t="s">
        <v>8</v>
      </c>
      <c r="E15" s="21" t="s">
        <v>5</v>
      </c>
      <c r="F15" s="21" t="s">
        <v>148</v>
      </c>
      <c r="G15" s="22" t="s">
        <v>9</v>
      </c>
      <c r="I15" s="23" t="s">
        <v>22</v>
      </c>
    </row>
    <row r="16" spans="1:45" s="4" customFormat="1" ht="14.25" x14ac:dyDescent="0.2">
      <c r="A16" s="21" t="s">
        <v>28</v>
      </c>
      <c r="B16" s="21" t="s">
        <v>5</v>
      </c>
      <c r="C16" s="21" t="s">
        <v>144</v>
      </c>
      <c r="D16" s="22" t="s">
        <v>9</v>
      </c>
      <c r="E16" s="21" t="s">
        <v>5</v>
      </c>
      <c r="F16" s="21" t="s">
        <v>149</v>
      </c>
      <c r="G16" s="22" t="s">
        <v>9</v>
      </c>
    </row>
    <row r="17" spans="1:19" s="4" customFormat="1" ht="14.25" x14ac:dyDescent="0.2">
      <c r="A17" s="21" t="s">
        <v>29</v>
      </c>
      <c r="B17" s="21" t="s">
        <v>4</v>
      </c>
      <c r="C17" s="21" t="s">
        <v>145</v>
      </c>
      <c r="D17" s="22" t="s">
        <v>8</v>
      </c>
      <c r="E17" s="21" t="s">
        <v>4</v>
      </c>
      <c r="F17" s="21" t="s">
        <v>150</v>
      </c>
      <c r="G17" s="22" t="s">
        <v>8</v>
      </c>
    </row>
    <row r="18" spans="1:19" s="4" customFormat="1" ht="14.25" x14ac:dyDescent="0.2">
      <c r="A18" s="24"/>
      <c r="B18" s="24"/>
      <c r="C18" s="24"/>
      <c r="D18" s="25"/>
      <c r="E18" s="24"/>
      <c r="F18" s="24"/>
      <c r="G18" s="25"/>
    </row>
    <row r="19" spans="1:19" s="4" customFormat="1" x14ac:dyDescent="0.2">
      <c r="A19" s="68" t="s">
        <v>13</v>
      </c>
      <c r="B19" s="68"/>
      <c r="C19" s="68"/>
      <c r="D19" s="68"/>
      <c r="E19" s="68"/>
      <c r="F19" s="68"/>
      <c r="G19" s="68"/>
      <c r="H19" s="88" t="s">
        <v>25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19" s="4" customFormat="1" ht="14.25" x14ac:dyDescent="0.2">
      <c r="A20" s="24"/>
      <c r="B20" s="24"/>
      <c r="C20" s="24"/>
      <c r="D20" s="25"/>
      <c r="E20" s="24"/>
      <c r="F20" s="24"/>
      <c r="G20" s="25"/>
    </row>
    <row r="21" spans="1:19" s="4" customFormat="1" ht="14.25" x14ac:dyDescent="0.2">
      <c r="A21" s="37" t="s">
        <v>26</v>
      </c>
      <c r="B21" s="37" t="s">
        <v>14</v>
      </c>
      <c r="C21" s="18" t="s">
        <v>11</v>
      </c>
      <c r="D21" s="38" t="s">
        <v>10</v>
      </c>
      <c r="E21" s="24"/>
      <c r="F21" s="24"/>
      <c r="G21" s="25"/>
      <c r="I21" s="89" t="s">
        <v>23</v>
      </c>
      <c r="J21" s="90"/>
      <c r="K21" s="41" t="s">
        <v>19</v>
      </c>
      <c r="L21" s="49" t="s">
        <v>31</v>
      </c>
      <c r="M21" s="26"/>
    </row>
    <row r="22" spans="1:19" s="4" customFormat="1" ht="22.5" x14ac:dyDescent="0.2">
      <c r="A22" s="21" t="s">
        <v>28</v>
      </c>
      <c r="B22" s="21" t="s">
        <v>73</v>
      </c>
      <c r="C22" s="21" t="s">
        <v>151</v>
      </c>
      <c r="D22" s="22" t="s">
        <v>9</v>
      </c>
      <c r="E22" s="24"/>
      <c r="F22" s="24"/>
      <c r="G22" s="25"/>
      <c r="I22" s="27" t="s">
        <v>4</v>
      </c>
      <c r="J22" s="28"/>
      <c r="K22" s="42">
        <f xml:space="preserve"> COUNTIF($B$13:$B$17,I22)+COUNTIF($B$22,I22)</f>
        <v>3</v>
      </c>
      <c r="L22" s="45">
        <f>K22/$K$25</f>
        <v>0.5</v>
      </c>
      <c r="M22" s="29"/>
    </row>
    <row r="23" spans="1:19" s="4" customFormat="1" ht="14.25" x14ac:dyDescent="0.2">
      <c r="A23" s="9"/>
      <c r="B23" s="9"/>
      <c r="C23" s="9"/>
      <c r="D23" s="30"/>
      <c r="E23" s="9"/>
      <c r="F23" s="9"/>
      <c r="G23" s="30"/>
      <c r="I23" s="27" t="s">
        <v>5</v>
      </c>
      <c r="J23" s="28"/>
      <c r="K23" s="42">
        <f xml:space="preserve"> COUNTIF($B$13:$B$17,I23)+COUNTIF($B$22,I23)</f>
        <v>2</v>
      </c>
      <c r="L23" s="45">
        <f t="shared" ref="L23:L24" si="1">K23/$K$25</f>
        <v>0.33333333333333331</v>
      </c>
      <c r="M23" s="29"/>
    </row>
    <row r="24" spans="1:19" s="4" customFormat="1" ht="14.25" x14ac:dyDescent="0.2">
      <c r="A24" s="10"/>
      <c r="B24" s="10"/>
      <c r="C24" s="10"/>
      <c r="D24" s="10"/>
      <c r="E24" s="10"/>
      <c r="F24" s="10"/>
      <c r="G24" s="10"/>
      <c r="I24" s="27" t="s">
        <v>73</v>
      </c>
      <c r="J24" s="28"/>
      <c r="K24" s="42">
        <f xml:space="preserve"> COUNTIF($B$13:$B$17,I24)+COUNTIF($B$22,I24)</f>
        <v>1</v>
      </c>
      <c r="L24" s="45">
        <f t="shared" si="1"/>
        <v>0.16666666666666666</v>
      </c>
      <c r="M24" s="29"/>
    </row>
    <row r="25" spans="1:19" s="4" customFormat="1" ht="14.25" x14ac:dyDescent="0.2">
      <c r="A25" s="9"/>
      <c r="B25" s="9"/>
      <c r="C25" s="9"/>
      <c r="D25" s="30"/>
      <c r="E25" s="9"/>
      <c r="F25" s="9"/>
      <c r="G25" s="30"/>
      <c r="I25" s="54" t="s">
        <v>19</v>
      </c>
      <c r="J25" s="55"/>
      <c r="K25" s="31">
        <f>SUM(K22:K24)</f>
        <v>6</v>
      </c>
      <c r="L25" s="46">
        <f>K25/K25</f>
        <v>1</v>
      </c>
      <c r="M25" s="29"/>
    </row>
    <row r="26" spans="1:19" s="4" customFormat="1" x14ac:dyDescent="0.25">
      <c r="A26" s="12"/>
      <c r="D26" s="13"/>
      <c r="E26" s="9"/>
      <c r="F26" s="9"/>
      <c r="G26" s="30"/>
      <c r="I26" s="23" t="s">
        <v>22</v>
      </c>
      <c r="M26" s="32"/>
    </row>
    <row r="27" spans="1:19" s="4" customFormat="1" x14ac:dyDescent="0.25">
      <c r="A27" s="12"/>
      <c r="D27" s="13"/>
      <c r="E27" s="9"/>
      <c r="F27" s="9"/>
      <c r="G27" s="30"/>
      <c r="I27"/>
    </row>
    <row r="28" spans="1:19" s="4" customFormat="1" ht="14.25" x14ac:dyDescent="0.2">
      <c r="A28" s="9"/>
      <c r="B28" s="9"/>
      <c r="C28" s="9"/>
      <c r="D28" s="30"/>
      <c r="E28" s="9"/>
      <c r="F28" s="9"/>
      <c r="G28" s="30"/>
    </row>
    <row r="29" spans="1:19" s="4" customFormat="1" ht="14.25" x14ac:dyDescent="0.2">
      <c r="A29" s="9"/>
      <c r="B29" s="9"/>
      <c r="C29" s="9"/>
      <c r="D29" s="30"/>
      <c r="E29" s="9"/>
      <c r="F29" s="9"/>
      <c r="G29" s="30"/>
    </row>
    <row r="30" spans="1:19" s="4" customFormat="1" ht="14.25" x14ac:dyDescent="0.2">
      <c r="A30" s="9"/>
      <c r="B30" s="9"/>
      <c r="C30" s="9"/>
      <c r="D30" s="30"/>
      <c r="E30" s="9"/>
      <c r="F30" s="9"/>
      <c r="G30" s="30"/>
    </row>
    <row r="31" spans="1:19" s="4" customFormat="1" ht="14.25" x14ac:dyDescent="0.2">
      <c r="A31" s="9"/>
      <c r="B31" s="9"/>
      <c r="C31" s="9"/>
      <c r="D31" s="30"/>
      <c r="E31" s="9"/>
      <c r="F31" s="9"/>
      <c r="G31" s="30"/>
    </row>
    <row r="32" spans="1:19" s="4" customFormat="1" ht="14.25" x14ac:dyDescent="0.2">
      <c r="A32" s="33"/>
      <c r="B32" s="33"/>
      <c r="C32" s="33"/>
      <c r="D32" s="30"/>
      <c r="E32" s="33"/>
      <c r="F32" s="33"/>
      <c r="G32" s="34"/>
    </row>
    <row r="33" spans="1:7" s="4" customFormat="1" ht="14.25" x14ac:dyDescent="0.2">
      <c r="A33" s="33"/>
      <c r="B33" s="33"/>
      <c r="C33" s="33"/>
      <c r="D33" s="30"/>
      <c r="E33" s="33"/>
      <c r="F33" s="33"/>
      <c r="G33" s="34"/>
    </row>
    <row r="34" spans="1:7" s="4" customFormat="1" ht="14.25" x14ac:dyDescent="0.2">
      <c r="A34" s="12"/>
      <c r="D34" s="13"/>
      <c r="G34" s="12"/>
    </row>
    <row r="35" spans="1:7" s="4" customFormat="1" ht="14.25" x14ac:dyDescent="0.2">
      <c r="A35" s="12"/>
      <c r="D35" s="13"/>
      <c r="G35" s="12"/>
    </row>
    <row r="36" spans="1:7" s="4" customFormat="1" ht="14.25" x14ac:dyDescent="0.2">
      <c r="A36" s="12"/>
      <c r="D36" s="13"/>
      <c r="G36" s="12"/>
    </row>
    <row r="37" spans="1:7" s="4" customFormat="1" ht="15" customHeight="1" x14ac:dyDescent="0.2">
      <c r="A37" s="12"/>
      <c r="D37" s="13"/>
      <c r="G37" s="12"/>
    </row>
    <row r="38" spans="1:7" ht="22.5" customHeight="1" x14ac:dyDescent="0.25"/>
  </sheetData>
  <mergeCells count="23"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opLeftCell="A10" zoomScaleNormal="100" workbookViewId="0">
      <selection activeCell="A22" sqref="A22:D22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8.710937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4.25" x14ac:dyDescent="0.2">
      <c r="A3" s="67" t="s">
        <v>1</v>
      </c>
      <c r="B3" s="67"/>
      <c r="C3" s="67"/>
      <c r="D3" s="67"/>
      <c r="E3" s="67"/>
      <c r="F3" s="67"/>
      <c r="G3" s="67"/>
      <c r="H3" s="67" t="s">
        <v>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6" t="s">
        <v>60</v>
      </c>
      <c r="B4" s="66"/>
      <c r="C4" s="66"/>
      <c r="D4" s="66"/>
      <c r="E4" s="66"/>
      <c r="F4" s="66"/>
      <c r="G4" s="66"/>
      <c r="H4" s="66" t="s">
        <v>60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7"/>
      <c r="B5" s="8"/>
      <c r="C5" s="8"/>
      <c r="D5" s="7"/>
      <c r="E5" s="8"/>
      <c r="F5" s="8"/>
      <c r="G5" s="7"/>
      <c r="H5" s="7"/>
      <c r="I5" s="8"/>
      <c r="J5" s="8"/>
      <c r="K5" s="8"/>
      <c r="L5" s="8"/>
      <c r="M5" s="8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8"/>
    </row>
    <row r="6" spans="1:45" s="4" customFormat="1" ht="14.25" x14ac:dyDescent="0.2">
      <c r="A6" s="69" t="s">
        <v>37</v>
      </c>
      <c r="B6" s="69"/>
      <c r="C6" s="69"/>
      <c r="D6" s="69"/>
      <c r="E6" s="69"/>
      <c r="F6" s="69"/>
      <c r="G6" s="69"/>
      <c r="H6" s="69" t="s">
        <v>37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5" s="4" customFormat="1" ht="14.25" x14ac:dyDescent="0.2">
      <c r="A7" s="11"/>
      <c r="B7" s="10"/>
      <c r="C7" s="10"/>
      <c r="D7" s="11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45" s="4" customFormat="1" x14ac:dyDescent="0.25">
      <c r="A8" s="68" t="s">
        <v>12</v>
      </c>
      <c r="B8" s="68"/>
      <c r="C8" s="68"/>
      <c r="D8" s="68"/>
      <c r="E8" s="68"/>
      <c r="F8" s="68"/>
      <c r="G8" s="68"/>
      <c r="H8" s="79" t="s">
        <v>24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45" s="4" customFormat="1" ht="14.25" x14ac:dyDescent="0.2">
      <c r="A9" s="12"/>
      <c r="B9" s="82" t="s">
        <v>73</v>
      </c>
      <c r="C9" s="82"/>
      <c r="D9" s="13"/>
      <c r="G9" s="12"/>
      <c r="H9" s="14"/>
      <c r="I9" s="15"/>
      <c r="K9" s="15" t="s">
        <v>17</v>
      </c>
      <c r="M9" s="15" t="s">
        <v>18</v>
      </c>
      <c r="N9" s="1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</row>
    <row r="10" spans="1:45" s="4" customFormat="1" ht="14.25" x14ac:dyDescent="0.2">
      <c r="A10" s="12"/>
      <c r="B10" s="83"/>
      <c r="C10" s="83"/>
      <c r="D10" s="13"/>
      <c r="G10" s="12"/>
      <c r="H10" s="14"/>
      <c r="I10" s="84" t="s">
        <v>16</v>
      </c>
      <c r="J10" s="85" t="s">
        <v>17</v>
      </c>
      <c r="K10" s="85"/>
      <c r="L10" s="85" t="s">
        <v>18</v>
      </c>
      <c r="M10" s="85"/>
      <c r="N10" s="86" t="s">
        <v>19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6"/>
      <c r="AM10" s="16"/>
      <c r="AN10" s="16"/>
      <c r="AO10" s="16"/>
      <c r="AP10" s="16"/>
      <c r="AQ10" s="16"/>
      <c r="AR10" s="16"/>
      <c r="AS10" s="16"/>
    </row>
    <row r="11" spans="1:45" s="4" customFormat="1" ht="14.25" x14ac:dyDescent="0.2">
      <c r="A11" s="65" t="s">
        <v>26</v>
      </c>
      <c r="B11" s="70" t="s">
        <v>6</v>
      </c>
      <c r="C11" s="70"/>
      <c r="D11" s="70"/>
      <c r="E11" s="70" t="s">
        <v>7</v>
      </c>
      <c r="F11" s="70"/>
      <c r="G11" s="70"/>
      <c r="I11" s="74"/>
      <c r="J11" s="40" t="s">
        <v>30</v>
      </c>
      <c r="K11" s="40" t="s">
        <v>31</v>
      </c>
      <c r="L11" s="40" t="s">
        <v>30</v>
      </c>
      <c r="M11" s="40" t="s">
        <v>31</v>
      </c>
      <c r="N11" s="87"/>
    </row>
    <row r="12" spans="1:45" s="4" customFormat="1" ht="14.25" x14ac:dyDescent="0.2">
      <c r="A12" s="65"/>
      <c r="B12" s="18" t="s">
        <v>15</v>
      </c>
      <c r="C12" s="18" t="s">
        <v>11</v>
      </c>
      <c r="D12" s="19" t="s">
        <v>10</v>
      </c>
      <c r="E12" s="18" t="s">
        <v>15</v>
      </c>
      <c r="F12" s="18" t="s">
        <v>11</v>
      </c>
      <c r="G12" s="19" t="s">
        <v>10</v>
      </c>
      <c r="I12" s="20" t="s">
        <v>20</v>
      </c>
      <c r="J12" s="20">
        <f>COUNTIF(D13:D17,"H")</f>
        <v>2</v>
      </c>
      <c r="K12" s="43">
        <f>J12/$N12</f>
        <v>0.4</v>
      </c>
      <c r="L12" s="20">
        <f>COUNTIF(D13:D17,"M")</f>
        <v>3</v>
      </c>
      <c r="M12" s="43">
        <f>L12/$N12</f>
        <v>0.6</v>
      </c>
      <c r="N12" s="20">
        <f>SUM(J12,L12)</f>
        <v>5</v>
      </c>
    </row>
    <row r="13" spans="1:45" s="4" customFormat="1" ht="22.5" x14ac:dyDescent="0.2">
      <c r="A13" s="21" t="s">
        <v>27</v>
      </c>
      <c r="B13" s="21" t="s">
        <v>73</v>
      </c>
      <c r="C13" s="21" t="s">
        <v>153</v>
      </c>
      <c r="D13" s="22" t="s">
        <v>9</v>
      </c>
      <c r="E13" s="21" t="s">
        <v>73</v>
      </c>
      <c r="F13" s="21" t="s">
        <v>158</v>
      </c>
      <c r="G13" s="22" t="s">
        <v>9</v>
      </c>
      <c r="I13" s="20" t="s">
        <v>21</v>
      </c>
      <c r="J13" s="20">
        <f>COUNTIF(D22,"H")</f>
        <v>1</v>
      </c>
      <c r="K13" s="43">
        <f>J13/$N13</f>
        <v>1</v>
      </c>
      <c r="L13" s="20">
        <f>COUNTIF(D22,"M")</f>
        <v>0</v>
      </c>
      <c r="M13" s="43">
        <f>L13/$N13</f>
        <v>0</v>
      </c>
      <c r="N13" s="20">
        <f>SUM(J13,L13)</f>
        <v>1</v>
      </c>
    </row>
    <row r="14" spans="1:45" s="4" customFormat="1" ht="22.5" x14ac:dyDescent="0.2">
      <c r="A14" s="21" t="s">
        <v>28</v>
      </c>
      <c r="B14" s="21" t="s">
        <v>73</v>
      </c>
      <c r="C14" s="21" t="s">
        <v>154</v>
      </c>
      <c r="D14" s="22" t="s">
        <v>8</v>
      </c>
      <c r="E14" s="21" t="s">
        <v>73</v>
      </c>
      <c r="F14" s="21" t="s">
        <v>159</v>
      </c>
      <c r="G14" s="22" t="s">
        <v>8</v>
      </c>
      <c r="I14" s="17" t="s">
        <v>19</v>
      </c>
      <c r="J14" s="17">
        <f>SUM(J12:J13)</f>
        <v>3</v>
      </c>
      <c r="K14" s="44">
        <f>J14/N14</f>
        <v>0.5</v>
      </c>
      <c r="L14" s="17">
        <f t="shared" ref="L14:N14" si="0">SUM(L12:L13)</f>
        <v>3</v>
      </c>
      <c r="M14" s="44">
        <f>L14/N14</f>
        <v>0.5</v>
      </c>
      <c r="N14" s="17">
        <f t="shared" si="0"/>
        <v>6</v>
      </c>
    </row>
    <row r="15" spans="1:45" s="4" customFormat="1" ht="22.5" x14ac:dyDescent="0.2">
      <c r="A15" s="21" t="s">
        <v>28</v>
      </c>
      <c r="B15" s="21" t="s">
        <v>73</v>
      </c>
      <c r="C15" s="21" t="s">
        <v>155</v>
      </c>
      <c r="D15" s="22" t="s">
        <v>9</v>
      </c>
      <c r="E15" s="21" t="s">
        <v>73</v>
      </c>
      <c r="F15" s="21" t="s">
        <v>160</v>
      </c>
      <c r="G15" s="22" t="s">
        <v>9</v>
      </c>
      <c r="I15" s="23" t="s">
        <v>22</v>
      </c>
    </row>
    <row r="16" spans="1:45" s="4" customFormat="1" ht="22.5" x14ac:dyDescent="0.2">
      <c r="A16" s="21" t="s">
        <v>28</v>
      </c>
      <c r="B16" s="21" t="s">
        <v>73</v>
      </c>
      <c r="C16" s="21" t="s">
        <v>156</v>
      </c>
      <c r="D16" s="22" t="s">
        <v>8</v>
      </c>
      <c r="E16" s="21" t="s">
        <v>73</v>
      </c>
      <c r="F16" s="21" t="s">
        <v>161</v>
      </c>
      <c r="G16" s="22" t="s">
        <v>8</v>
      </c>
    </row>
    <row r="17" spans="1:19" s="4" customFormat="1" ht="22.5" x14ac:dyDescent="0.2">
      <c r="A17" s="21" t="s">
        <v>29</v>
      </c>
      <c r="B17" s="21" t="s">
        <v>73</v>
      </c>
      <c r="C17" s="21" t="s">
        <v>157</v>
      </c>
      <c r="D17" s="22" t="s">
        <v>9</v>
      </c>
      <c r="E17" s="21" t="s">
        <v>73</v>
      </c>
      <c r="F17" s="21" t="s">
        <v>162</v>
      </c>
      <c r="G17" s="22" t="s">
        <v>9</v>
      </c>
    </row>
    <row r="18" spans="1:19" s="4" customFormat="1" ht="14.25" x14ac:dyDescent="0.2">
      <c r="A18" s="24"/>
      <c r="B18" s="24"/>
      <c r="C18" s="24"/>
      <c r="D18" s="25"/>
      <c r="E18" s="24"/>
      <c r="F18" s="24"/>
      <c r="G18" s="25"/>
    </row>
    <row r="19" spans="1:19" s="4" customFormat="1" x14ac:dyDescent="0.2">
      <c r="A19" s="68" t="s">
        <v>13</v>
      </c>
      <c r="B19" s="68"/>
      <c r="C19" s="68"/>
      <c r="D19" s="68"/>
      <c r="E19" s="68"/>
      <c r="F19" s="68"/>
      <c r="G19" s="68"/>
      <c r="H19" s="88" t="s">
        <v>25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19" s="4" customFormat="1" ht="14.25" x14ac:dyDescent="0.2">
      <c r="A20" s="24"/>
      <c r="B20" s="24"/>
      <c r="C20" s="24"/>
      <c r="D20" s="25"/>
      <c r="E20" s="24"/>
      <c r="F20" s="24"/>
      <c r="G20" s="25"/>
    </row>
    <row r="21" spans="1:19" s="4" customFormat="1" ht="14.25" x14ac:dyDescent="0.2">
      <c r="A21" s="37" t="s">
        <v>26</v>
      </c>
      <c r="B21" s="37" t="s">
        <v>14</v>
      </c>
      <c r="C21" s="18" t="s">
        <v>11</v>
      </c>
      <c r="D21" s="38" t="s">
        <v>10</v>
      </c>
      <c r="E21" s="24"/>
      <c r="F21" s="24"/>
      <c r="G21" s="25"/>
      <c r="I21" s="89" t="s">
        <v>23</v>
      </c>
      <c r="J21" s="90"/>
      <c r="K21" s="41" t="s">
        <v>19</v>
      </c>
      <c r="L21" s="49" t="s">
        <v>31</v>
      </c>
      <c r="M21" s="26"/>
    </row>
    <row r="22" spans="1:19" s="4" customFormat="1" ht="14.25" x14ac:dyDescent="0.2">
      <c r="A22" s="21" t="s">
        <v>28</v>
      </c>
      <c r="B22" s="21" t="s">
        <v>5</v>
      </c>
      <c r="C22" s="21" t="s">
        <v>152</v>
      </c>
      <c r="D22" s="22" t="s">
        <v>8</v>
      </c>
      <c r="E22" s="24"/>
      <c r="F22" s="24"/>
      <c r="G22" s="25"/>
      <c r="I22" s="27" t="s">
        <v>5</v>
      </c>
      <c r="J22" s="28"/>
      <c r="K22" s="42">
        <f xml:space="preserve"> COUNTIF($B$13:$B$17,I22)+COUNTIF($B$22,I22)</f>
        <v>1</v>
      </c>
      <c r="L22" s="45">
        <f>K22/$K$24</f>
        <v>0.16666666666666666</v>
      </c>
      <c r="M22" s="29"/>
    </row>
    <row r="23" spans="1:19" s="4" customFormat="1" ht="14.25" x14ac:dyDescent="0.2">
      <c r="A23" s="9"/>
      <c r="B23" s="9"/>
      <c r="C23" s="9"/>
      <c r="D23" s="30"/>
      <c r="E23" s="9"/>
      <c r="F23" s="9"/>
      <c r="G23" s="30"/>
      <c r="I23" s="27" t="s">
        <v>73</v>
      </c>
      <c r="J23" s="28"/>
      <c r="K23" s="42">
        <f xml:space="preserve"> COUNTIF($B$13:$B$17,I23)+COUNTIF($B$22,I23)</f>
        <v>5</v>
      </c>
      <c r="L23" s="45">
        <f>K23/$K$24</f>
        <v>0.83333333333333337</v>
      </c>
      <c r="M23" s="29"/>
    </row>
    <row r="24" spans="1:19" s="4" customFormat="1" ht="14.25" x14ac:dyDescent="0.2">
      <c r="A24" s="10"/>
      <c r="B24" s="10"/>
      <c r="C24" s="10"/>
      <c r="D24" s="10"/>
      <c r="E24" s="10"/>
      <c r="F24" s="10"/>
      <c r="G24" s="10"/>
      <c r="I24" s="54" t="s">
        <v>19</v>
      </c>
      <c r="J24" s="55"/>
      <c r="K24" s="31">
        <f>SUM(K22:K23)</f>
        <v>6</v>
      </c>
      <c r="L24" s="46">
        <f>K24/K24</f>
        <v>1</v>
      </c>
      <c r="M24" s="29"/>
    </row>
    <row r="25" spans="1:19" s="4" customFormat="1" ht="14.25" x14ac:dyDescent="0.2">
      <c r="A25" s="9"/>
      <c r="B25" s="9"/>
      <c r="C25" s="9"/>
      <c r="D25" s="30"/>
      <c r="E25" s="9"/>
      <c r="F25" s="9"/>
      <c r="G25" s="30"/>
      <c r="I25" s="23" t="s">
        <v>22</v>
      </c>
      <c r="M25" s="29"/>
    </row>
    <row r="26" spans="1:19" s="4" customFormat="1" x14ac:dyDescent="0.25">
      <c r="A26" s="12"/>
      <c r="D26" s="13"/>
      <c r="E26" s="9"/>
      <c r="F26" s="9"/>
      <c r="G26" s="30"/>
      <c r="I26"/>
      <c r="J26"/>
      <c r="K26"/>
      <c r="L26"/>
      <c r="M26" s="32"/>
    </row>
    <row r="27" spans="1:19" s="4" customFormat="1" x14ac:dyDescent="0.25">
      <c r="A27" s="12"/>
      <c r="D27" s="13"/>
      <c r="E27" s="9"/>
      <c r="F27" s="9"/>
      <c r="G27" s="30"/>
      <c r="I27"/>
      <c r="J27"/>
      <c r="K27"/>
      <c r="L27"/>
    </row>
    <row r="28" spans="1:19" s="4" customFormat="1" ht="14.25" x14ac:dyDescent="0.2">
      <c r="A28" s="9"/>
      <c r="B28" s="9"/>
      <c r="C28" s="9"/>
      <c r="D28" s="30"/>
      <c r="E28" s="9"/>
      <c r="F28" s="9"/>
      <c r="G28" s="30"/>
    </row>
    <row r="29" spans="1:19" s="4" customFormat="1" ht="14.25" x14ac:dyDescent="0.2">
      <c r="A29" s="9"/>
      <c r="B29" s="9"/>
      <c r="C29" s="9"/>
      <c r="D29" s="30"/>
      <c r="E29" s="9"/>
      <c r="F29" s="9"/>
      <c r="G29" s="30"/>
    </row>
    <row r="30" spans="1:19" s="4" customFormat="1" ht="14.25" x14ac:dyDescent="0.2">
      <c r="A30" s="9"/>
      <c r="B30" s="9"/>
      <c r="C30" s="9"/>
      <c r="D30" s="30"/>
      <c r="E30" s="9"/>
      <c r="F30" s="9"/>
      <c r="G30" s="30"/>
    </row>
    <row r="31" spans="1:19" s="4" customFormat="1" ht="14.25" x14ac:dyDescent="0.2">
      <c r="A31" s="9"/>
      <c r="B31" s="9"/>
      <c r="C31" s="9"/>
      <c r="D31" s="30"/>
      <c r="E31" s="9"/>
      <c r="F31" s="9"/>
      <c r="G31" s="30"/>
    </row>
    <row r="32" spans="1:19" s="4" customFormat="1" ht="14.25" x14ac:dyDescent="0.2">
      <c r="A32" s="33"/>
      <c r="B32" s="33"/>
      <c r="C32" s="33"/>
      <c r="D32" s="30"/>
      <c r="E32" s="33"/>
      <c r="F32" s="33"/>
      <c r="G32" s="34"/>
    </row>
    <row r="33" spans="1:7" s="4" customFormat="1" ht="14.25" x14ac:dyDescent="0.2">
      <c r="A33" s="33"/>
      <c r="B33" s="33"/>
      <c r="C33" s="33"/>
      <c r="D33" s="30"/>
      <c r="E33" s="33"/>
      <c r="F33" s="33"/>
      <c r="G33" s="34"/>
    </row>
    <row r="34" spans="1:7" s="4" customFormat="1" ht="14.25" x14ac:dyDescent="0.2">
      <c r="A34" s="12"/>
      <c r="D34" s="13"/>
      <c r="G34" s="12"/>
    </row>
    <row r="37" spans="1:7" ht="15" customHeight="1" x14ac:dyDescent="0.25"/>
    <row r="38" spans="1:7" ht="22.5" customHeight="1" x14ac:dyDescent="0.25"/>
  </sheetData>
  <mergeCells count="23"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opLeftCell="A4" zoomScaleNormal="100" workbookViewId="0">
      <selection activeCell="A22" sqref="A22:D22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11.5703125" bestFit="1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4.25" x14ac:dyDescent="0.2">
      <c r="A3" s="67" t="s">
        <v>1</v>
      </c>
      <c r="B3" s="67"/>
      <c r="C3" s="67"/>
      <c r="D3" s="67"/>
      <c r="E3" s="67"/>
      <c r="F3" s="67"/>
      <c r="G3" s="67"/>
      <c r="H3" s="67" t="s">
        <v>1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6" t="s">
        <v>60</v>
      </c>
      <c r="B4" s="66"/>
      <c r="C4" s="66"/>
      <c r="D4" s="66"/>
      <c r="E4" s="66"/>
      <c r="F4" s="66"/>
      <c r="G4" s="66"/>
      <c r="H4" s="66" t="s">
        <v>60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7"/>
      <c r="B5" s="8"/>
      <c r="C5" s="8"/>
      <c r="D5" s="7"/>
      <c r="E5" s="8"/>
      <c r="F5" s="8"/>
      <c r="G5" s="7"/>
      <c r="H5" s="7"/>
      <c r="I5" s="8"/>
      <c r="J5" s="8"/>
      <c r="K5" s="8"/>
      <c r="L5" s="8"/>
      <c r="M5" s="8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8"/>
    </row>
    <row r="6" spans="1:45" s="4" customFormat="1" ht="14.25" x14ac:dyDescent="0.2">
      <c r="A6" s="69" t="s">
        <v>38</v>
      </c>
      <c r="B6" s="69"/>
      <c r="C6" s="69"/>
      <c r="D6" s="69"/>
      <c r="E6" s="69"/>
      <c r="F6" s="69"/>
      <c r="G6" s="69"/>
      <c r="H6" s="69" t="s">
        <v>38</v>
      </c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5" s="4" customFormat="1" ht="14.25" x14ac:dyDescent="0.2">
      <c r="A7" s="11"/>
      <c r="B7" s="10"/>
      <c r="C7" s="10"/>
      <c r="D7" s="11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45" s="4" customFormat="1" x14ac:dyDescent="0.25">
      <c r="A8" s="68" t="s">
        <v>12</v>
      </c>
      <c r="B8" s="68"/>
      <c r="C8" s="68"/>
      <c r="D8" s="68"/>
      <c r="E8" s="68"/>
      <c r="F8" s="68"/>
      <c r="G8" s="68"/>
      <c r="H8" s="79" t="s">
        <v>24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45" s="4" customFormat="1" ht="14.25" x14ac:dyDescent="0.2">
      <c r="A9" s="12"/>
      <c r="B9" s="82" t="s">
        <v>3</v>
      </c>
      <c r="C9" s="82"/>
      <c r="D9" s="13"/>
      <c r="G9" s="12"/>
      <c r="H9" s="14"/>
      <c r="I9" s="15"/>
      <c r="K9" s="15" t="s">
        <v>17</v>
      </c>
      <c r="M9" s="15" t="s">
        <v>18</v>
      </c>
      <c r="N9" s="1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  <c r="AM9" s="16"/>
      <c r="AN9" s="16"/>
      <c r="AO9" s="16"/>
      <c r="AP9" s="16"/>
      <c r="AQ9" s="16"/>
      <c r="AR9" s="16"/>
      <c r="AS9" s="16"/>
    </row>
    <row r="10" spans="1:45" s="4" customFormat="1" ht="14.25" x14ac:dyDescent="0.2">
      <c r="A10" s="12"/>
      <c r="B10" s="83"/>
      <c r="C10" s="83"/>
      <c r="D10" s="13"/>
      <c r="G10" s="12"/>
      <c r="H10" s="14"/>
      <c r="I10" s="84" t="s">
        <v>16</v>
      </c>
      <c r="J10" s="85" t="s">
        <v>17</v>
      </c>
      <c r="K10" s="85"/>
      <c r="L10" s="85" t="s">
        <v>18</v>
      </c>
      <c r="M10" s="85"/>
      <c r="N10" s="86" t="s">
        <v>19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6"/>
      <c r="AM10" s="16"/>
      <c r="AN10" s="16"/>
      <c r="AO10" s="16"/>
      <c r="AP10" s="16"/>
      <c r="AQ10" s="16"/>
      <c r="AR10" s="16"/>
      <c r="AS10" s="16"/>
    </row>
    <row r="11" spans="1:45" s="4" customFormat="1" ht="14.25" x14ac:dyDescent="0.2">
      <c r="A11" s="65" t="s">
        <v>26</v>
      </c>
      <c r="B11" s="70" t="s">
        <v>6</v>
      </c>
      <c r="C11" s="70"/>
      <c r="D11" s="70"/>
      <c r="E11" s="70" t="s">
        <v>7</v>
      </c>
      <c r="F11" s="70"/>
      <c r="G11" s="70"/>
      <c r="I11" s="74"/>
      <c r="J11" s="40" t="s">
        <v>30</v>
      </c>
      <c r="K11" s="40" t="s">
        <v>31</v>
      </c>
      <c r="L11" s="40" t="s">
        <v>30</v>
      </c>
      <c r="M11" s="40" t="s">
        <v>31</v>
      </c>
      <c r="N11" s="87"/>
    </row>
    <row r="12" spans="1:45" s="4" customFormat="1" ht="14.25" x14ac:dyDescent="0.2">
      <c r="A12" s="65"/>
      <c r="B12" s="18" t="s">
        <v>15</v>
      </c>
      <c r="C12" s="18" t="s">
        <v>11</v>
      </c>
      <c r="D12" s="19" t="s">
        <v>10</v>
      </c>
      <c r="E12" s="18" t="s">
        <v>15</v>
      </c>
      <c r="F12" s="18" t="s">
        <v>11</v>
      </c>
      <c r="G12" s="19" t="s">
        <v>10</v>
      </c>
      <c r="I12" s="20" t="s">
        <v>20</v>
      </c>
      <c r="J12" s="20">
        <f>COUNTIF(D13:D17,"H")</f>
        <v>3</v>
      </c>
      <c r="K12" s="43">
        <f>J12/$N12</f>
        <v>0.6</v>
      </c>
      <c r="L12" s="20">
        <f>COUNTIF(D13:D17,"M")</f>
        <v>2</v>
      </c>
      <c r="M12" s="43">
        <f>L12/$N12</f>
        <v>0.4</v>
      </c>
      <c r="N12" s="20">
        <f>SUM(J12,L12)</f>
        <v>5</v>
      </c>
    </row>
    <row r="13" spans="1:45" s="4" customFormat="1" ht="14.25" x14ac:dyDescent="0.2">
      <c r="A13" s="21" t="s">
        <v>27</v>
      </c>
      <c r="B13" s="21" t="s">
        <v>3</v>
      </c>
      <c r="C13" s="21" t="s">
        <v>163</v>
      </c>
      <c r="D13" s="22" t="s">
        <v>8</v>
      </c>
      <c r="E13" s="21" t="s">
        <v>3</v>
      </c>
      <c r="F13" s="21" t="s">
        <v>168</v>
      </c>
      <c r="G13" s="22" t="s">
        <v>8</v>
      </c>
      <c r="I13" s="20" t="s">
        <v>21</v>
      </c>
      <c r="J13" s="20">
        <f>COUNTIF(D22,"H")</f>
        <v>0</v>
      </c>
      <c r="K13" s="43">
        <f>J13/$N13</f>
        <v>0</v>
      </c>
      <c r="L13" s="20">
        <f>COUNTIF(D22,"M")</f>
        <v>1</v>
      </c>
      <c r="M13" s="43">
        <f>L13/$N13</f>
        <v>1</v>
      </c>
      <c r="N13" s="20">
        <f>SUM(J13,L13)</f>
        <v>1</v>
      </c>
    </row>
    <row r="14" spans="1:45" s="4" customFormat="1" ht="14.25" x14ac:dyDescent="0.2">
      <c r="A14" s="21" t="s">
        <v>28</v>
      </c>
      <c r="B14" s="21" t="s">
        <v>3</v>
      </c>
      <c r="C14" s="21" t="s">
        <v>164</v>
      </c>
      <c r="D14" s="22" t="s">
        <v>9</v>
      </c>
      <c r="E14" s="21" t="s">
        <v>3</v>
      </c>
      <c r="F14" s="21" t="s">
        <v>169</v>
      </c>
      <c r="G14" s="22" t="s">
        <v>9</v>
      </c>
      <c r="I14" s="17" t="s">
        <v>19</v>
      </c>
      <c r="J14" s="17">
        <f>SUM(J12:J13)</f>
        <v>3</v>
      </c>
      <c r="K14" s="44">
        <f>J14/N14</f>
        <v>0.5</v>
      </c>
      <c r="L14" s="17">
        <f t="shared" ref="L14:N14" si="0">SUM(L12:L13)</f>
        <v>3</v>
      </c>
      <c r="M14" s="44">
        <f>L14/N14</f>
        <v>0.5</v>
      </c>
      <c r="N14" s="17">
        <f t="shared" si="0"/>
        <v>6</v>
      </c>
    </row>
    <row r="15" spans="1:45" s="4" customFormat="1" ht="14.25" x14ac:dyDescent="0.2">
      <c r="A15" s="21" t="s">
        <v>28</v>
      </c>
      <c r="B15" s="21" t="s">
        <v>3</v>
      </c>
      <c r="C15" s="21" t="s">
        <v>165</v>
      </c>
      <c r="D15" s="22" t="s">
        <v>8</v>
      </c>
      <c r="E15" s="21" t="s">
        <v>3</v>
      </c>
      <c r="F15" s="21" t="s">
        <v>170</v>
      </c>
      <c r="G15" s="22" t="s">
        <v>8</v>
      </c>
      <c r="I15" s="23" t="s">
        <v>22</v>
      </c>
    </row>
    <row r="16" spans="1:45" s="4" customFormat="1" ht="14.25" x14ac:dyDescent="0.2">
      <c r="A16" s="21" t="s">
        <v>28</v>
      </c>
      <c r="B16" s="21" t="s">
        <v>3</v>
      </c>
      <c r="C16" s="21" t="s">
        <v>166</v>
      </c>
      <c r="D16" s="22" t="s">
        <v>9</v>
      </c>
      <c r="E16" s="21" t="s">
        <v>3</v>
      </c>
      <c r="F16" s="21" t="s">
        <v>171</v>
      </c>
      <c r="G16" s="22" t="s">
        <v>9</v>
      </c>
    </row>
    <row r="17" spans="1:19" s="4" customFormat="1" ht="14.25" x14ac:dyDescent="0.2">
      <c r="A17" s="21" t="s">
        <v>29</v>
      </c>
      <c r="B17" s="21" t="s">
        <v>3</v>
      </c>
      <c r="C17" s="21" t="s">
        <v>167</v>
      </c>
      <c r="D17" s="22" t="s">
        <v>8</v>
      </c>
      <c r="E17" s="21" t="s">
        <v>3</v>
      </c>
      <c r="F17" s="21" t="s">
        <v>172</v>
      </c>
      <c r="G17" s="22" t="s">
        <v>8</v>
      </c>
    </row>
    <row r="18" spans="1:19" s="4" customFormat="1" ht="14.25" x14ac:dyDescent="0.2">
      <c r="A18" s="24"/>
      <c r="B18" s="24"/>
      <c r="C18" s="24"/>
      <c r="D18" s="25"/>
      <c r="E18" s="24"/>
      <c r="F18" s="24"/>
      <c r="G18" s="25"/>
    </row>
    <row r="19" spans="1:19" s="4" customFormat="1" x14ac:dyDescent="0.2">
      <c r="A19" s="68" t="s">
        <v>13</v>
      </c>
      <c r="B19" s="68"/>
      <c r="C19" s="68"/>
      <c r="D19" s="68"/>
      <c r="E19" s="68"/>
      <c r="F19" s="68"/>
      <c r="G19" s="68"/>
      <c r="H19" s="88" t="s">
        <v>25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  <row r="20" spans="1:19" s="4" customFormat="1" ht="14.25" x14ac:dyDescent="0.2">
      <c r="A20" s="24"/>
      <c r="B20" s="24"/>
      <c r="C20" s="24"/>
      <c r="D20" s="25"/>
      <c r="E20" s="24"/>
      <c r="F20" s="24"/>
      <c r="G20" s="25"/>
    </row>
    <row r="21" spans="1:19" s="4" customFormat="1" ht="14.25" x14ac:dyDescent="0.2">
      <c r="A21" s="37" t="s">
        <v>26</v>
      </c>
      <c r="B21" s="37" t="s">
        <v>14</v>
      </c>
      <c r="C21" s="18" t="s">
        <v>11</v>
      </c>
      <c r="D21" s="38" t="s">
        <v>10</v>
      </c>
      <c r="E21" s="24"/>
      <c r="F21" s="24"/>
      <c r="G21" s="25"/>
      <c r="I21" s="89" t="s">
        <v>23</v>
      </c>
      <c r="J21" s="90"/>
      <c r="K21" s="41" t="s">
        <v>19</v>
      </c>
      <c r="L21" s="49" t="s">
        <v>31</v>
      </c>
      <c r="M21" s="26"/>
    </row>
    <row r="22" spans="1:19" s="4" customFormat="1" ht="14.25" x14ac:dyDescent="0.2">
      <c r="A22" s="21" t="s">
        <v>28</v>
      </c>
      <c r="B22" s="21" t="s">
        <v>5</v>
      </c>
      <c r="C22" s="21" t="s">
        <v>173</v>
      </c>
      <c r="D22" s="22" t="s">
        <v>9</v>
      </c>
      <c r="E22" s="24"/>
      <c r="F22" s="24"/>
      <c r="G22" s="25"/>
      <c r="I22" s="27" t="s">
        <v>5</v>
      </c>
      <c r="J22" s="28"/>
      <c r="K22" s="42">
        <f xml:space="preserve"> COUNTIF($B$13:$B$17,I22)+COUNTIF($B$22,I22)</f>
        <v>1</v>
      </c>
      <c r="L22" s="45">
        <f>K22/$K$24</f>
        <v>0.16666666666666666</v>
      </c>
      <c r="M22" s="29"/>
    </row>
    <row r="23" spans="1:19" s="4" customFormat="1" ht="14.25" x14ac:dyDescent="0.2">
      <c r="A23" s="9"/>
      <c r="B23" s="9"/>
      <c r="C23" s="9"/>
      <c r="D23" s="30"/>
      <c r="E23" s="9"/>
      <c r="F23" s="9"/>
      <c r="G23" s="30"/>
      <c r="I23" s="27" t="s">
        <v>3</v>
      </c>
      <c r="J23" s="28"/>
      <c r="K23" s="42">
        <f xml:space="preserve"> COUNTIF($B$13:$B$17,I23)+COUNTIF($B$22,I23)</f>
        <v>5</v>
      </c>
      <c r="L23" s="45">
        <f>K23/$K$24</f>
        <v>0.83333333333333337</v>
      </c>
      <c r="M23" s="29"/>
    </row>
    <row r="24" spans="1:19" s="4" customFormat="1" ht="14.25" x14ac:dyDescent="0.2">
      <c r="A24" s="10"/>
      <c r="B24" s="10"/>
      <c r="C24" s="10"/>
      <c r="D24" s="10"/>
      <c r="E24" s="10"/>
      <c r="F24" s="10"/>
      <c r="G24" s="10"/>
      <c r="I24" s="54" t="s">
        <v>19</v>
      </c>
      <c r="J24" s="55"/>
      <c r="K24" s="31">
        <f>SUM(K20:K23)</f>
        <v>6</v>
      </c>
      <c r="L24" s="46">
        <f>K24/K24</f>
        <v>1</v>
      </c>
      <c r="M24" s="29"/>
    </row>
    <row r="25" spans="1:19" s="4" customFormat="1" ht="14.25" x14ac:dyDescent="0.2">
      <c r="A25" s="9"/>
      <c r="B25" s="9"/>
      <c r="C25" s="9"/>
      <c r="D25" s="30"/>
      <c r="E25" s="9"/>
      <c r="F25" s="9"/>
      <c r="G25" s="30"/>
      <c r="I25" s="23" t="s">
        <v>22</v>
      </c>
      <c r="M25" s="29"/>
    </row>
    <row r="26" spans="1:19" s="4" customFormat="1" x14ac:dyDescent="0.25">
      <c r="A26" s="12"/>
      <c r="D26" s="13"/>
      <c r="E26" s="9"/>
      <c r="F26" s="9"/>
      <c r="G26" s="30"/>
      <c r="I26"/>
      <c r="J26"/>
      <c r="K26"/>
      <c r="L26"/>
      <c r="M26" s="32"/>
    </row>
    <row r="27" spans="1:19" s="4" customFormat="1" x14ac:dyDescent="0.25">
      <c r="A27" s="12"/>
      <c r="D27" s="13"/>
      <c r="E27" s="9"/>
      <c r="F27" s="9"/>
      <c r="G27" s="30"/>
      <c r="I27"/>
      <c r="J27"/>
      <c r="K27"/>
      <c r="L27"/>
    </row>
    <row r="28" spans="1:19" s="4" customFormat="1" ht="14.25" x14ac:dyDescent="0.2">
      <c r="A28" s="9"/>
      <c r="B28" s="9"/>
      <c r="C28" s="9"/>
      <c r="D28" s="30"/>
      <c r="E28" s="9"/>
      <c r="F28" s="9"/>
      <c r="G28" s="30"/>
    </row>
    <row r="29" spans="1:19" s="4" customFormat="1" ht="14.25" x14ac:dyDescent="0.2">
      <c r="A29" s="9"/>
      <c r="B29" s="9"/>
      <c r="C29" s="9"/>
      <c r="D29" s="30"/>
      <c r="E29" s="9"/>
      <c r="F29" s="9"/>
      <c r="G29" s="30"/>
    </row>
    <row r="30" spans="1:19" s="4" customFormat="1" ht="14.25" x14ac:dyDescent="0.2">
      <c r="A30" s="9"/>
      <c r="B30" s="9"/>
      <c r="C30" s="9"/>
      <c r="D30" s="30"/>
      <c r="E30" s="9"/>
      <c r="F30" s="9"/>
      <c r="G30" s="30"/>
    </row>
    <row r="31" spans="1:19" s="4" customFormat="1" ht="14.25" x14ac:dyDescent="0.2">
      <c r="A31" s="9"/>
      <c r="B31" s="9"/>
      <c r="C31" s="9"/>
      <c r="D31" s="30"/>
      <c r="E31" s="9"/>
      <c r="F31" s="9"/>
      <c r="G31" s="30"/>
    </row>
    <row r="32" spans="1:19" s="4" customFormat="1" ht="14.25" x14ac:dyDescent="0.2">
      <c r="A32" s="33"/>
      <c r="B32" s="33"/>
      <c r="C32" s="33"/>
      <c r="D32" s="30"/>
      <c r="E32" s="33"/>
      <c r="F32" s="33"/>
      <c r="G32" s="34"/>
    </row>
    <row r="33" spans="1:7" s="4" customFormat="1" ht="14.25" x14ac:dyDescent="0.2">
      <c r="A33" s="33"/>
      <c r="B33" s="33"/>
      <c r="C33" s="33"/>
      <c r="D33" s="30"/>
      <c r="E33" s="33"/>
      <c r="F33" s="33"/>
      <c r="G33" s="34"/>
    </row>
    <row r="34" spans="1:7" s="4" customFormat="1" ht="14.25" x14ac:dyDescent="0.2">
      <c r="A34" s="12"/>
      <c r="D34" s="13"/>
      <c r="G34" s="12"/>
    </row>
    <row r="37" spans="1:7" ht="15" customHeight="1" x14ac:dyDescent="0.25"/>
    <row r="38" spans="1:7" ht="22.5" customHeight="1" x14ac:dyDescent="0.25"/>
  </sheetData>
  <mergeCells count="23"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3</vt:i4>
      </vt:variant>
    </vt:vector>
  </HeadingPairs>
  <TitlesOfParts>
    <vt:vector size="27" baseType="lpstr">
      <vt:lpstr>JUNTAS MUNICIPALES MR</vt:lpstr>
      <vt:lpstr>JUNTAS MUNICIPALES RP</vt:lpstr>
      <vt:lpstr>GRAFICA</vt:lpstr>
      <vt:lpstr>TIXMUCUY</vt:lpstr>
      <vt:lpstr>ALFREDO V. BONFIL</vt:lpstr>
      <vt:lpstr>HAMPOLOL</vt:lpstr>
      <vt:lpstr>BÉCAL</vt:lpstr>
      <vt:lpstr>NUNKINÍ</vt:lpstr>
      <vt:lpstr>ATASTA</vt:lpstr>
      <vt:lpstr>MAMANTEL</vt:lpstr>
      <vt:lpstr>SABANCUY</vt:lpstr>
      <vt:lpstr>HOOL</vt:lpstr>
      <vt:lpstr>SIHOCHAC</vt:lpstr>
      <vt:lpstr>CARRILLO PUERTO</vt:lpstr>
      <vt:lpstr>POMUCH</vt:lpstr>
      <vt:lpstr>BOLONCHÉN DE REJÓN</vt:lpstr>
      <vt:lpstr>DZIBALCHÉN</vt:lpstr>
      <vt:lpstr>UKUM</vt:lpstr>
      <vt:lpstr>TINÚN</vt:lpstr>
      <vt:lpstr>CENTENARIO</vt:lpstr>
      <vt:lpstr>DIVISIÓN DEL NORTE</vt:lpstr>
      <vt:lpstr>MIGUEL HIDALGO Y COSTILLA</vt:lpstr>
      <vt:lpstr>MONCLOVA</vt:lpstr>
      <vt:lpstr>CONSTITUCIÓN</vt:lpstr>
      <vt:lpstr>'JUNTAS MUNICIPALES MR'!Print_Area</vt:lpstr>
      <vt:lpstr>'JUNTAS MUNICIPALES MR'!Print_Titles</vt:lpstr>
      <vt:lpstr>'JUNTAS MUNICIPALES MR'!Títulos_a_imprimir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2022-03-10T20:25:22Z</cp:lastPrinted>
  <dcterms:created xsi:type="dcterms:W3CDTF">2018-10-12T15:43:08Z</dcterms:created>
  <dcterms:modified xsi:type="dcterms:W3CDTF">2022-03-10T20:25:34Z</dcterms:modified>
</cp:coreProperties>
</file>